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36" windowWidth="15480" windowHeight="11640"/>
  </bookViews>
  <sheets>
    <sheet name="Sursa 1+2 " sheetId="1" r:id="rId1"/>
  </sheets>
  <definedNames>
    <definedName name="_xlnm._FilterDatabase" localSheetId="0" hidden="1">'Sursa 1+2 '!$A$13:$N$330</definedName>
    <definedName name="_xlnm.Print_Area" localSheetId="0">'Sursa 1+2 '!$A$1:$N$335</definedName>
  </definedNames>
  <calcPr calcId="124519"/>
</workbook>
</file>

<file path=xl/calcChain.xml><?xml version="1.0" encoding="utf-8"?>
<calcChain xmlns="http://schemas.openxmlformats.org/spreadsheetml/2006/main">
  <c r="D326" i="1"/>
  <c r="D270"/>
  <c r="D95"/>
  <c r="E269"/>
  <c r="I268"/>
  <c r="E268"/>
  <c r="E320"/>
  <c r="E319"/>
  <c r="E318"/>
  <c r="E317"/>
  <c r="E325"/>
  <c r="I325" s="1"/>
  <c r="H324"/>
  <c r="H326" s="1"/>
  <c r="E324"/>
  <c r="E323"/>
  <c r="I323" s="1"/>
  <c r="E322"/>
  <c r="E321"/>
  <c r="I263"/>
  <c r="E263"/>
  <c r="E262"/>
  <c r="I262" s="1"/>
  <c r="I261"/>
  <c r="E261"/>
  <c r="E260"/>
  <c r="I260" s="1"/>
  <c r="I257"/>
  <c r="E257"/>
  <c r="E256"/>
  <c r="H256" s="1"/>
  <c r="H255"/>
  <c r="E255"/>
  <c r="E254"/>
  <c r="H254" s="1"/>
  <c r="H270" s="1"/>
  <c r="I253"/>
  <c r="E253"/>
  <c r="E252"/>
  <c r="I252" s="1"/>
  <c r="I251"/>
  <c r="E251"/>
  <c r="E250"/>
  <c r="I250" s="1"/>
  <c r="I249"/>
  <c r="E249"/>
  <c r="E248"/>
  <c r="I248" s="1"/>
  <c r="I247"/>
  <c r="E247"/>
  <c r="E246"/>
  <c r="I246" s="1"/>
  <c r="I245"/>
  <c r="E245"/>
  <c r="E244"/>
  <c r="I244" s="1"/>
  <c r="I243"/>
  <c r="E243"/>
  <c r="E242"/>
  <c r="I242" s="1"/>
  <c r="I241"/>
  <c r="E240"/>
  <c r="I240" s="1"/>
  <c r="E239"/>
  <c r="I239" s="1"/>
  <c r="I238"/>
  <c r="E238"/>
  <c r="E237"/>
  <c r="I237" s="1"/>
  <c r="E236"/>
  <c r="I236" s="1"/>
  <c r="E235"/>
  <c r="E234"/>
  <c r="I234" s="1"/>
  <c r="I233"/>
  <c r="E233"/>
  <c r="E232"/>
  <c r="E231"/>
  <c r="I231" s="1"/>
  <c r="E230"/>
  <c r="E229"/>
  <c r="E228"/>
  <c r="E227"/>
  <c r="E226"/>
  <c r="E225"/>
  <c r="E224"/>
  <c r="E223"/>
  <c r="E222"/>
  <c r="E221"/>
  <c r="E220"/>
  <c r="E219"/>
  <c r="E218"/>
  <c r="E217"/>
  <c r="E216"/>
  <c r="E215"/>
  <c r="E214"/>
  <c r="I214" s="1"/>
  <c r="E213"/>
  <c r="I213" s="1"/>
  <c r="E212"/>
  <c r="I212" s="1"/>
  <c r="E211"/>
  <c r="E210"/>
  <c r="E209"/>
  <c r="E208"/>
  <c r="E207"/>
  <c r="E206"/>
  <c r="E205"/>
  <c r="E204"/>
  <c r="E203"/>
  <c r="E202"/>
  <c r="E201"/>
  <c r="E200"/>
  <c r="E199"/>
  <c r="E198"/>
  <c r="E197"/>
  <c r="E196"/>
  <c r="E195"/>
  <c r="E194"/>
  <c r="E193"/>
  <c r="E192"/>
  <c r="E191"/>
  <c r="E190"/>
  <c r="E189"/>
  <c r="E188"/>
  <c r="E187"/>
  <c r="E186"/>
  <c r="E185"/>
  <c r="E184"/>
  <c r="I183"/>
  <c r="E183"/>
  <c r="E182"/>
  <c r="E181"/>
  <c r="E180"/>
  <c r="E179"/>
  <c r="E178"/>
  <c r="E177"/>
  <c r="I176"/>
  <c r="E176"/>
  <c r="E175"/>
  <c r="I175" s="1"/>
  <c r="E174"/>
  <c r="E173"/>
  <c r="E172"/>
  <c r="E171"/>
  <c r="E170"/>
  <c r="E169"/>
  <c r="E168"/>
  <c r="E167"/>
  <c r="E166"/>
  <c r="E165"/>
  <c r="E164"/>
  <c r="E163"/>
  <c r="E162"/>
  <c r="E161"/>
  <c r="E160"/>
  <c r="E159"/>
  <c r="E94"/>
  <c r="I94" s="1"/>
  <c r="H93"/>
  <c r="E93"/>
  <c r="E92"/>
  <c r="H92" s="1"/>
  <c r="H95" s="1"/>
  <c r="I91"/>
  <c r="E91"/>
  <c r="E90"/>
  <c r="I90" s="1"/>
  <c r="I89"/>
  <c r="E89"/>
  <c r="E88"/>
  <c r="I88" s="1"/>
  <c r="I87"/>
  <c r="E87"/>
  <c r="E86"/>
  <c r="E85"/>
  <c r="I84"/>
  <c r="E84"/>
  <c r="E83"/>
  <c r="E82"/>
  <c r="I81"/>
  <c r="E81"/>
  <c r="E80"/>
  <c r="E79"/>
  <c r="E78"/>
  <c r="E77"/>
  <c r="E76"/>
  <c r="I76" s="1"/>
  <c r="E75"/>
  <c r="E74"/>
  <c r="E73"/>
  <c r="I73" s="1"/>
  <c r="E72"/>
  <c r="E71"/>
  <c r="E70"/>
  <c r="E69"/>
  <c r="I68"/>
  <c r="E68"/>
  <c r="E67"/>
  <c r="I67" s="1"/>
  <c r="I66"/>
  <c r="E66"/>
  <c r="E65"/>
  <c r="I65" s="1"/>
  <c r="I64"/>
  <c r="E64"/>
  <c r="E63"/>
  <c r="E62"/>
  <c r="E61"/>
  <c r="E60"/>
  <c r="E59"/>
  <c r="E58"/>
  <c r="E57"/>
  <c r="E56"/>
  <c r="E55"/>
  <c r="I55" s="1"/>
  <c r="E54"/>
  <c r="I53"/>
  <c r="E53"/>
  <c r="E52"/>
  <c r="I52" s="1"/>
  <c r="I51"/>
  <c r="E51"/>
  <c r="E50"/>
  <c r="I50" s="1"/>
  <c r="I49"/>
  <c r="E49"/>
  <c r="E48"/>
  <c r="I48" s="1"/>
  <c r="I47"/>
  <c r="E47"/>
  <c r="E46"/>
  <c r="I46" s="1"/>
  <c r="I45"/>
  <c r="E45"/>
  <c r="E44"/>
  <c r="I44" s="1"/>
  <c r="E43"/>
  <c r="E42"/>
  <c r="I41"/>
  <c r="E40"/>
  <c r="E39"/>
  <c r="E38"/>
  <c r="E37"/>
  <c r="E101" l="1"/>
  <c r="E158"/>
  <c r="E157"/>
  <c r="E156"/>
  <c r="I156" s="1"/>
  <c r="E155"/>
  <c r="I155" s="1"/>
  <c r="E316" l="1"/>
  <c r="E118" l="1"/>
  <c r="E36" l="1"/>
  <c r="E154"/>
  <c r="E153"/>
  <c r="E152"/>
  <c r="E315" l="1"/>
  <c r="E314"/>
  <c r="E313"/>
  <c r="E312"/>
  <c r="E311"/>
  <c r="E128"/>
  <c r="E151" l="1"/>
  <c r="I151" s="1"/>
  <c r="E310" l="1"/>
  <c r="I310" s="1"/>
  <c r="I326" s="1"/>
  <c r="E150"/>
  <c r="I150" s="1"/>
  <c r="E107"/>
  <c r="E109"/>
  <c r="E113"/>
  <c r="E123"/>
  <c r="E33"/>
  <c r="E32"/>
  <c r="E31"/>
  <c r="E29"/>
  <c r="E35"/>
  <c r="I35" s="1"/>
  <c r="E34"/>
  <c r="I34" s="1"/>
  <c r="E131"/>
  <c r="E149"/>
  <c r="I149" s="1"/>
  <c r="E309"/>
  <c r="E148"/>
  <c r="I148" s="1"/>
  <c r="E130"/>
  <c r="I130" s="1"/>
  <c r="E308"/>
  <c r="E307" l="1"/>
  <c r="E306"/>
  <c r="E143"/>
  <c r="E305"/>
  <c r="E30"/>
  <c r="E142"/>
  <c r="E141"/>
  <c r="E140"/>
  <c r="E304"/>
  <c r="E139" l="1"/>
  <c r="E303"/>
  <c r="E302"/>
  <c r="E301" l="1"/>
  <c r="E300"/>
  <c r="E135"/>
  <c r="E134"/>
  <c r="E133"/>
  <c r="E132"/>
  <c r="E129"/>
  <c r="I129" s="1"/>
  <c r="E299" l="1"/>
  <c r="D327" l="1"/>
  <c r="E102"/>
  <c r="E138" l="1"/>
  <c r="E100"/>
  <c r="E99"/>
  <c r="E98"/>
  <c r="E298"/>
  <c r="E297"/>
  <c r="E296"/>
  <c r="E295"/>
  <c r="E294"/>
  <c r="E291"/>
  <c r="E97" l="1"/>
  <c r="E136" l="1"/>
  <c r="E28"/>
  <c r="E27"/>
  <c r="E26"/>
  <c r="E25"/>
  <c r="E24"/>
  <c r="E23"/>
  <c r="E127" l="1"/>
  <c r="E126"/>
  <c r="E125"/>
  <c r="E124"/>
  <c r="E122"/>
  <c r="E121"/>
  <c r="E120"/>
  <c r="E119"/>
  <c r="E117"/>
  <c r="E116"/>
  <c r="E115"/>
  <c r="I115" s="1"/>
  <c r="E114"/>
  <c r="E112"/>
  <c r="I112" s="1"/>
  <c r="E111"/>
  <c r="E110"/>
  <c r="E108"/>
  <c r="E106"/>
  <c r="E289"/>
  <c r="E288"/>
  <c r="E287"/>
  <c r="E286"/>
  <c r="E285"/>
  <c r="E284"/>
  <c r="E283"/>
  <c r="E282"/>
  <c r="I270" l="1"/>
  <c r="E281"/>
  <c r="E280"/>
  <c r="E279"/>
  <c r="E22"/>
  <c r="E21"/>
  <c r="E19"/>
  <c r="E20"/>
  <c r="E105" l="1"/>
  <c r="E104"/>
  <c r="E18"/>
  <c r="I18" s="1"/>
  <c r="E17"/>
  <c r="E103"/>
  <c r="E270" s="1"/>
  <c r="E273"/>
  <c r="E272"/>
  <c r="E95" l="1"/>
  <c r="I17"/>
  <c r="I95" s="1"/>
  <c r="I327" l="1"/>
  <c r="E293"/>
  <c r="E292"/>
  <c r="E290"/>
  <c r="E278"/>
  <c r="E277"/>
  <c r="E276"/>
  <c r="E275"/>
  <c r="E274"/>
  <c r="E326" s="1"/>
  <c r="E327" l="1"/>
  <c r="H327"/>
</calcChain>
</file>

<file path=xl/sharedStrings.xml><?xml version="1.0" encoding="utf-8"?>
<sst xmlns="http://schemas.openxmlformats.org/spreadsheetml/2006/main" count="2218" uniqueCount="531">
  <si>
    <t>Nr. crt.</t>
  </si>
  <si>
    <t>Obiectul contractului/
Acordului cadru</t>
  </si>
  <si>
    <t>Cod 
CPV</t>
  </si>
  <si>
    <t>Valoarea  estimată a contractului (lei fara TVA )</t>
  </si>
  <si>
    <t>Valoarea  estimată a contractului (mii lei cu TVA)</t>
  </si>
  <si>
    <t xml:space="preserve"> Sursa de finanţare</t>
  </si>
  <si>
    <t xml:space="preserve">Procedura stabilită pentru derularea procesului de achiziţie
</t>
  </si>
  <si>
    <t>Data estimată pentru
iniţierea procedurii</t>
  </si>
  <si>
    <t>Data estimată pentru
atribuirea contractului</t>
  </si>
  <si>
    <t xml:space="preserve">Obs. </t>
  </si>
  <si>
    <t>sursa A</t>
  </si>
  <si>
    <t>sursa  B</t>
  </si>
  <si>
    <t>5.1</t>
  </si>
  <si>
    <t>5.2</t>
  </si>
  <si>
    <t>6.1</t>
  </si>
  <si>
    <t>6.2</t>
  </si>
  <si>
    <t xml:space="preserve">A </t>
  </si>
  <si>
    <t>CONTRACTE DE PRODUSE</t>
  </si>
  <si>
    <t>B</t>
  </si>
  <si>
    <t>CONTRACTE DE SERVICII</t>
  </si>
  <si>
    <t>CONTRACTE DE LUCRARI</t>
  </si>
  <si>
    <t>procedura simplificata</t>
  </si>
  <si>
    <t>licitatie deschisa</t>
  </si>
  <si>
    <t>TOTAL PRODUSE, SERVICII, LUCRARI - Sursa 1+2</t>
  </si>
  <si>
    <t>Tehnic</t>
  </si>
  <si>
    <t>71322500-6</t>
  </si>
  <si>
    <t>ILAC</t>
  </si>
  <si>
    <t>45221119-9</t>
  </si>
  <si>
    <t>Siguranta Circulatiei</t>
  </si>
  <si>
    <t>45233128-2</t>
  </si>
  <si>
    <t>Mecanizare</t>
  </si>
  <si>
    <t>50100000-6   50116000-1   34300000-0</t>
  </si>
  <si>
    <t>Reabilitari</t>
  </si>
  <si>
    <t>SSM</t>
  </si>
  <si>
    <t>C.N.A.I.R. S.A.</t>
  </si>
  <si>
    <t>D.R.D.P. Bucuresti</t>
  </si>
  <si>
    <t>Serviciul Achizitii</t>
  </si>
  <si>
    <t>Modalitatea de derulare a procedurii de atribuire online/offline</t>
  </si>
  <si>
    <t>online</t>
  </si>
  <si>
    <t xml:space="preserve"> </t>
  </si>
  <si>
    <t>TOTAL CONTRACTE DE LUCRARI</t>
  </si>
  <si>
    <t>TOTAL CONTRACTE DE PRODUSE</t>
  </si>
  <si>
    <t>offline</t>
  </si>
  <si>
    <t>71354300-7</t>
  </si>
  <si>
    <t>Lucrari de executie pentru " Reconfigurare intersectii DN CB km 69+031, km 1+277 si km 0+000 prin amenajare sensuri giratorii si eliminare viraj la stanga pe DN CB cu bretele pasaj DN 1"</t>
  </si>
  <si>
    <t>Administrativ</t>
  </si>
  <si>
    <t>64110000-0</t>
  </si>
  <si>
    <r>
      <t xml:space="preserve"> </t>
    </r>
    <r>
      <rPr>
        <sz val="12"/>
        <rFont val="Times New Roman"/>
        <family val="1"/>
      </rPr>
      <t>SURSA 1+2 - Transferuri de la bugetul statului pentru întreținere si Venituri proprii</t>
    </r>
  </si>
  <si>
    <t>Mentenanta</t>
  </si>
  <si>
    <t>45233140-2</t>
  </si>
  <si>
    <t>Lucrari de executie pentru obiectivul: “Lucrari de intretinere periodica la pod pe DN 65A km 3+167 peste raul Teleorman la Brosteni”</t>
  </si>
  <si>
    <t>Productie</t>
  </si>
  <si>
    <t>Lucrari de executie pentru : “Amenajare intersectie intre DN 2 km 56+580 cu DN 1D km 42+330 in solutia cu sens giratoriu</t>
  </si>
  <si>
    <t xml:space="preserve">Lucrari de executie pentru amenajare sens giratoriu la intersectia dintre DN 6 km 39+414 cu DN 5B km 39+500 si DN 61 km 0+000 </t>
  </si>
  <si>
    <t>Lucrari de executie pentru amenajare sens giratoriu pe  DN 6 la km 15+500 la intersectia cu str. Trandafirilor si str. Aeroportului</t>
  </si>
  <si>
    <t>Lucrari de executie pentru "Amenajare intersectie intre DN 1 km 94+650 cu DJ 101R km 0+000 in solutia cu sens giratoriu”</t>
  </si>
  <si>
    <t>Lucrari de executie pentru amenajare intersectia cu sens giratoriu pe VO6F km 1+410 cu DJ 504 km 55+407</t>
  </si>
  <si>
    <t>Lucrari de executie pentru "Amenajare intersectia cu sens giratoriu pe VO6F km 11+440 cu DJ 703 km 161+527”</t>
  </si>
  <si>
    <t>Acord cadru pe o perioada de 24 de luni - Servicii postale</t>
  </si>
  <si>
    <t>Achizitie de materiale si componente electronice pentru contorii de trafic</t>
  </si>
  <si>
    <t xml:space="preserve">30237475-9   32572100-4   31431000-6   19522000-1   31651000-4   31681000-3   31681400-7  </t>
  </si>
  <si>
    <t>Achizitie de echipamente de monitorizare a traficului rutier tip Clasificatori</t>
  </si>
  <si>
    <t>30237475-9   19522000-1</t>
  </si>
  <si>
    <t xml:space="preserve">Servicii de actualizare a bazei de date tehnice rutiere pentru drumuri nationale din administrarea DRDP Bucuresti </t>
  </si>
  <si>
    <t>48612000-1   72320000-4</t>
  </si>
  <si>
    <t>Servicii de intocmire a cadastrului drumurilor</t>
  </si>
  <si>
    <t>Acord cadru 24 de luni - Agregate de balastiera: Nisip natural, Balast</t>
  </si>
  <si>
    <t>14211100-4  14212310-6</t>
  </si>
  <si>
    <t>14210000-6  14212430-3</t>
  </si>
  <si>
    <t>negociere fara publicare (BRM)</t>
  </si>
  <si>
    <t>Acord cadru 24 de luni - Bitum rutier</t>
  </si>
  <si>
    <t>44113610-4</t>
  </si>
  <si>
    <t>Acord cadru 24 de luni - Lianti hidraulici</t>
  </si>
  <si>
    <t>44921210-7</t>
  </si>
  <si>
    <t>Consolidare parte carosabila, asigurare scurgere ape si refacere parapet pe DN 7 km 152+147 - km 152+250</t>
  </si>
  <si>
    <t>Consolidare versant si refacere parte carosabila pe DN 10 km 26+300 - km 26+334</t>
  </si>
  <si>
    <t>Consolidare rambleu si refacere parte carosabila pe DN 7C km 80+447 - 80+461 stg.</t>
  </si>
  <si>
    <t>Consolidare rambleu si refacere parte carosabila pe DN 1A km 138+360</t>
  </si>
  <si>
    <t>Consolidare versant si refacere parte carosabila pe DN 10 km 34+500 - 34+630</t>
  </si>
  <si>
    <t>Consolidare rambleu si refacere parte carosabila pe DN 1A km 132+870 - km 133+000</t>
  </si>
  <si>
    <t>Consolidare banda a III-a si refacere fundatie parapet pe DN 65 km 93+920 km 94+060 stg.</t>
  </si>
  <si>
    <t>Consolidare taluz si refacere parte carosabila pe DN 73C km 61+100</t>
  </si>
  <si>
    <t>Consolidare rambleu si refacere parte carosabila pe DN 1A km 141+860 - 141+940</t>
  </si>
  <si>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Incarcator multifunctional marca BOBCAT</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</si>
  <si>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Buldoexcavator marca CASE 580 ST</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</si>
  <si>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Masini autopropulsate pentru lucrari marca CATERPILLAR</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</si>
  <si>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Centrala hidraulica marca LIFTON LP11 cu echipamente</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</si>
  <si>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Cilindru compactor articulat (tambur lis) marca AMMANN/ARX 110 T4i</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</si>
  <si>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Buldoexcavator marca MST M 642</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</si>
  <si>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Incarcator frontal marca PALLAZANI</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</si>
  <si>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Soneta marca PAUSELLI</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</si>
  <si>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Rulou compactor marca BOMAG</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</si>
  <si>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Sistem amorsare marca COMEBA EH50G</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</si>
  <si>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Utilaj de drumuri marca STRASSMAYR R 3000</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</si>
  <si>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Taietor hidraulic marca CEDIMA CF2116D</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</si>
  <si>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Utilaj pentru reparat drumuri pe timp friguros tip ARES 2.1</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</si>
  <si>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Incarcatoare frontale marca WOLLA</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</si>
  <si>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Autoutilitare marca DAF</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</si>
  <si>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Autovehicul special cu platforma de lucru aeriana marca NISSAN si echipamente</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</si>
  <si>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Remorci pentru transport cilindru BOMAG, freza WIRTGEN, remorca TRAYLER</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</si>
  <si>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Autoremorcher marca TATRA</t>
    </r>
  </si>
  <si>
    <t>34351100-3   34352000-9  34352100-0   19511200-3</t>
  </si>
  <si>
    <t>Furnizare "anvelope, inele de etansare, camere de aer si talonete" pentru autoutilajele din cadrul DRDP Bucuresti</t>
  </si>
  <si>
    <t>09211000-1</t>
  </si>
  <si>
    <t>Unelte de mana, scule cu motor si piese de schimb aferente pentru anul 2020</t>
  </si>
  <si>
    <t>42650000-7</t>
  </si>
  <si>
    <t>Diverse materiale, organe de asamblare pentru anul 2020</t>
  </si>
  <si>
    <t>44531600-7  44532200-0  44531520-2  44330000-2  44540000-7</t>
  </si>
  <si>
    <t>Solutie apoasa de uree tip AD-BLUE</t>
  </si>
  <si>
    <t>24960000-1</t>
  </si>
  <si>
    <t>Achizitie vopsea pentru anul 2020</t>
  </si>
  <si>
    <t>44810000-1</t>
  </si>
  <si>
    <t>Servicii de proiectare fazele DALI, PAC, PTE, AT pentru obiectivele : Lot 1 - Servicii de proiectare fazele DALI, PAC, PTE, AT pentru obiectivul "Pod pe DN 7C km 88+494 peste Scurgere la Capataneni"; Lot 2 -  Servicii de proiectare fazele DALI, PAC, PTE, AT pentru obiectivul "Pod pe DN 65A km 79+780 peste vedea la Scrioastea"; Lot 3 -  Servicii de proiectare fazele DALI, PAC, PTE, AT pentru obiectivul "Pod pe DN 72 km 67+542 peste sant la Bratasanca; Lot 4 -  Servicii de proiectare fazele DALI, PAC, PTE, AT pentru obiectivul "Pasaj pe DN 1 km 133+941 peste Prahova la Azuga"; Lot 5 -  Servicii de proiectare fazele DALI, PAC, PTE, AT pentru obiectivul "Pasaj pe DN 1B peste scurgere la Sahateni km 47+070".</t>
  </si>
  <si>
    <t>71322300-4   71356200-0</t>
  </si>
  <si>
    <t>Lucrari de executie pentru obiectivul: “Prag de fund la pod pe DN 1B km 11+295 peste Teleajen la Bucov”</t>
  </si>
  <si>
    <t>Lucrari de executie pentru  obiectivul: “Lucrari de intretinere periodica la Podet pe DN 6C km 5+250"</t>
  </si>
  <si>
    <t>Lucrari de executie pentru  obiectivul: “Lucrari de intretinere periodica la Pod pe DN 41 km 0+740 peste canal Arges la Oltenita"</t>
  </si>
  <si>
    <t>Lucrari de executie pentru  obiectivul: “Lucrari de intretinere periodica la Pod pe DN 73 km 13+246 peste raul Targului la Piscani"</t>
  </si>
  <si>
    <t>Lucrari de executie pentru  obiectivul: “Lucrari de intretinere periodica la Pasaj pe DN 1A km 79+194 peste CF la Ploiesti"</t>
  </si>
  <si>
    <t>Lucrari de executie pentru  obiectivul: “Lucrari de intretinere periodica la Pod pe DN 1 km 89+313 (calea 1 + calea 2) peste Doftana la Banesti"</t>
  </si>
  <si>
    <t>Lucrari de executie pentru  obiectivul: “Lucrari de intretinere periodica la Pod pe DN 2 km 116+764 calea 1+2 peste paraul Calnau la Maracineni"</t>
  </si>
  <si>
    <r>
      <t xml:space="preserve">Servicii de proiectare fazele DALI, PAC, PTE, AT pentru obiectivele : </t>
    </r>
    <r>
      <rPr>
        <b/>
        <sz val="10"/>
        <rFont val="Times New Roman"/>
        <family val="1"/>
      </rPr>
      <t>Lot 1</t>
    </r>
    <r>
      <rPr>
        <sz val="10"/>
        <rFont val="Times New Roman"/>
        <family val="1"/>
      </rPr>
      <t xml:space="preserve"> - Servicii de proiectare fazele DALI, PAC, PTE, AT pentru obiectivul "Pod pe DN 10 km 93+805 (92+429) peste paraul Hartagu la Lunca Jaristei";  </t>
    </r>
    <r>
      <rPr>
        <b/>
        <sz val="10"/>
        <rFont val="Times New Roman"/>
        <family val="1"/>
      </rPr>
      <t>Lot 2</t>
    </r>
    <r>
      <rPr>
        <sz val="10"/>
        <rFont val="Times New Roman"/>
        <family val="1"/>
      </rPr>
      <t xml:space="preserve"> - Servicii de proiectare fazele DALI, PAC, PTE, AT pentru obiectivul "Pod pe DN 10 km 88+380 (87+066) peste Valea Berbecului la Lunca jaristei";  </t>
    </r>
    <r>
      <rPr>
        <b/>
        <sz val="10"/>
        <rFont val="Times New Roman"/>
        <family val="1"/>
      </rPr>
      <t>Lot 3</t>
    </r>
    <r>
      <rPr>
        <sz val="10"/>
        <rFont val="Times New Roman"/>
        <family val="1"/>
      </rPr>
      <t xml:space="preserve"> -Servicii de proiectare fazele DALI, PAC, PTE, AT pentru obiectivul " Pod pe DN 10 km 86+504 (85+168) peste Scurgere la Lunca Jaristei";  </t>
    </r>
    <r>
      <rPr>
        <b/>
        <sz val="10"/>
        <rFont val="Times New Roman"/>
        <family val="1"/>
      </rPr>
      <t>Lot 4</t>
    </r>
    <r>
      <rPr>
        <sz val="10"/>
        <rFont val="Times New Roman"/>
        <family val="1"/>
      </rPr>
      <t xml:space="preserve"> - Servicii de proiectare fazele DALI, PAC, PTE, AT pentru obiectivul "Pod pe DN 10 km 85+695 (83+370) peste Scurgere la Lunca Jaristei".</t>
    </r>
  </si>
  <si>
    <r>
      <t xml:space="preserve">Servicii de proiectare fazele DALI, PAC, PTE, AT pentru obiectivele : </t>
    </r>
    <r>
      <rPr>
        <b/>
        <sz val="10"/>
        <rFont val="Times New Roman"/>
        <family val="1"/>
      </rPr>
      <t>Lot 1</t>
    </r>
    <r>
      <rPr>
        <sz val="10"/>
        <rFont val="Times New Roman"/>
        <family val="1"/>
      </rPr>
      <t xml:space="preserve"> - Servicii de proiectare fazele DALI, PAC, PTE, AT pentru obiectivul "Pod pe DN 1 km 94+345";  </t>
    </r>
    <r>
      <rPr>
        <b/>
        <sz val="10"/>
        <rFont val="Times New Roman"/>
        <family val="1"/>
      </rPr>
      <t>Lot 2</t>
    </r>
    <r>
      <rPr>
        <sz val="10"/>
        <rFont val="Times New Roman"/>
        <family val="1"/>
      </rPr>
      <t xml:space="preserve"> - Servicii de proiectare fazele DALI, PAC, PTE, AT pentru obiectivul "Pod pe A1 km 35+267 calea 1 peste Arges la Podereni";  </t>
    </r>
    <r>
      <rPr>
        <b/>
        <sz val="10"/>
        <rFont val="Times New Roman"/>
        <family val="1"/>
      </rPr>
      <t>Lot 3</t>
    </r>
    <r>
      <rPr>
        <sz val="10"/>
        <rFont val="Times New Roman"/>
        <family val="1"/>
      </rPr>
      <t xml:space="preserve"> -Servicii de proiectare fazele DALI, PAC, PTE, AT pentru obiectivul " Pod pe DN 1A km 75+198 peste Dambu la Corlatesti".</t>
    </r>
  </si>
  <si>
    <t>Contabilitate</t>
  </si>
  <si>
    <t>72212900-8</t>
  </si>
  <si>
    <t>Lot 1 - Intocmirea documentatiilor tehnice si obtinerea autorizatiilor de gospodarire a apelor conform Legii Apelor nr. 107/1996 pentru urmatoarele poduri : Lot 1. - DN 1 km 42+955, DN 1 km 94+345, DN 1 km 105+195, DN 1 km 131+430, DN 1A km 119+854 ; DN 1A km 123+298, DN 1A km 1125+620, DN 1A km 126+625, DN 1A km 128+760, DN 1A km 140+337 ; DN 1B km 12+851, DN 1B km 47+070 (40+025), DN 1B km 55+278 (48+021), DN 1B km 56+322 (49+063 ; DN 2B km 19+630 ; DN 6 km 12+214, DN 6 km 14+230, DN 6 km 18+632, DN 6 km 28+731, DN 6 km 29+525, DN 6 km 34+274, DN 6 km 41+324, DN 6 km 41+978 ; DN 7 km 40+513 ; DN 7C km 54+696, DN 7C km 56+040 ; DN 10 km 4+066 (4+051), DN 10 km 7+325, DN 10 km 9+739 (9+704), DN 10 km 19+655 (19+478), DN 10 km 25+170 (24+957), DN 10 km 27+381 (27+115), DN 10 km 29+696 (29+381), DN 10 km 30+513, DN 10 km 34+812 (34+455), DN 10 km 37+580, DN 10 km 43+574, DN 10 km 67+190 (66+348) ; DN 52 km 19+110, DN 52 km 26+446 ; DN 54 km 64+001, DN 54 km 67+774, DN 54 km 67+985 ; DN 61 km 74+015, DN 61 km 74+015 ; DN 65 km 96+043, DN 65 km 109+118 ; DN 65A km 2+309,, DN 65A km 3+167, DN 65A km 23+311; DN 71 km 8+761, DN 71 km 105+683; DN 72 km 20+422, DN 72 km 55+882, DN 72 km 58+122 ; DN 72A km 27+211, DN 72A km 35+860, DN 72A km 60+464 ; DN 73 km 10+610 (calea I), DN 73 km 10+610 (calea II), DN 73 km 13+246, DN 73 km 35+843, DN 73 km 57+566 ; DN 73C km 25+166 ; DN 73D km 1+848, DN 73D km 8+768 ; A2 km 51+035 (calea I), A2 km 51+035 (calea II), A2 km 62+400 (calea II) ; A3 km 7+050, A3 km 7+050, A3 km 37+500, A3 km 37+500, A3 km 38+400, A3 km 38+400, A3 km 47+800, A3 km 47+800, A3 km 56+500, A3 km 56+500</t>
  </si>
  <si>
    <t>71700000-5</t>
  </si>
  <si>
    <t xml:space="preserve">  PROGRAMUL ANUAL DE ACHIZIŢII PUBLICE PENTRU ANUL 2020</t>
  </si>
  <si>
    <t>79713000-5</t>
  </si>
  <si>
    <r>
      <rPr>
        <b/>
        <sz val="10"/>
        <rFont val="Times New Roman"/>
        <family val="1"/>
      </rPr>
      <t>Acord cadru pe o perioada de 2 ani</t>
    </r>
    <r>
      <rPr>
        <sz val="10"/>
        <rFont val="Times New Roman"/>
        <family val="1"/>
      </rPr>
      <t xml:space="preserve"> - Asigurarea pazei  obiectivelor, bunurilor si valorilor la DRDP Bucuresti si Laboratorul Central, SDN 1 – 7, Sectia Autotrazi si ACI Giurgiu</t>
    </r>
  </si>
  <si>
    <t>Consolidare rambleu si refacere parte carosabila pe DN 7C km 86+550 - 86+560</t>
  </si>
  <si>
    <r>
      <t xml:space="preserve">Valoarea ce se estimează a fi decontată în </t>
    </r>
    <r>
      <rPr>
        <b/>
        <sz val="10"/>
        <rFont val="Times New Roman"/>
        <family val="1"/>
      </rPr>
      <t>anul 2020 mii lei</t>
    </r>
    <r>
      <rPr>
        <sz val="10"/>
        <rFont val="Times New Roman"/>
        <family val="1"/>
      </rPr>
      <t xml:space="preserve">  (inclusiv TVA)</t>
    </r>
  </si>
  <si>
    <t>Servicii de intretinere, reglari si reparatii, inclusiv furnizare de piese de schimb si materiale de exploatare pentru autotutilitarele  marca ATB 6X4 FORD, tip/model CHL1/3542D, proprietate CNAIR-SA - DRDP Bucuresti aflate in perioada de garantie, servicii de intretinere, reglari si reparatii, inclusiv furnizare de piese de schimb si materiale de exploatare ce fac obiectul operatiilor de intretinere periodica conform instructiunilor si recomandarilor producatorului - contract de la data semnarii pana la 31.12.2020, cu posibilitate de prelungire pentru perioada 01.01.2021 - 30.04.2021</t>
  </si>
  <si>
    <t>66516100-1</t>
  </si>
  <si>
    <r>
      <rPr>
        <b/>
        <sz val="10"/>
        <rFont val="Times New Roman"/>
        <family val="1"/>
      </rPr>
      <t>Acord cadru</t>
    </r>
    <r>
      <rPr>
        <sz val="10"/>
        <rFont val="Times New Roman"/>
        <family val="1"/>
      </rPr>
      <t xml:space="preserve"> - Lucrari de intretinere curenta pe timp de vara - Estetica rutiera si scurgerea apelor, pentru o perioada de 24 de luni, pe drumurile nationale din administrarea DRDP Bucuresti, Lot 7 - SDN Buzau</t>
    </r>
  </si>
  <si>
    <t>45233139-3</t>
  </si>
  <si>
    <r>
      <t xml:space="preserve">Servicii de intretinere, reglari si reparatii, inclusiv furnizare de piese de schimb si materiale de exploatare pentru </t>
    </r>
    <r>
      <rPr>
        <b/>
        <sz val="10"/>
        <rFont val="Times New Roman"/>
        <family val="1"/>
      </rPr>
      <t>autoturismele</t>
    </r>
    <r>
      <rPr>
        <sz val="10"/>
        <rFont val="Times New Roman"/>
        <family val="1"/>
      </rPr>
      <t xml:space="preserve"> </t>
    </r>
    <r>
      <rPr>
        <b/>
        <sz val="10"/>
        <rFont val="Times New Roman"/>
        <family val="1"/>
      </rPr>
      <t>marca Citroen, tip/model C-Elysee - Lot 1</t>
    </r>
    <r>
      <rPr>
        <sz val="10"/>
        <rFont val="Times New Roman"/>
        <family val="1"/>
      </rPr>
      <t xml:space="preserve">, proprietate CNAIR SA-DRDP Bucuresti, aflate in perioada de garantie, servicii de intretinere, reglari si reparatii, inclusiv furnizare de piese de schimb si material de exploatare ce fac obiectul operatiilor de intretinere periodica conform instructiunilor si recomandarilor producatorului - contract de la data semnarii pana la 31.12.2020" si "Servicii de intretinere, reglari si reparatii, inclusiv furnizare de piese de schimb si materiale de exploatare pentru </t>
    </r>
    <r>
      <rPr>
        <b/>
        <sz val="10"/>
        <rFont val="Times New Roman"/>
        <family val="1"/>
      </rPr>
      <t>autoturismele</t>
    </r>
    <r>
      <rPr>
        <sz val="10"/>
        <rFont val="Times New Roman"/>
        <family val="1"/>
      </rPr>
      <t xml:space="preserve"> </t>
    </r>
    <r>
      <rPr>
        <b/>
        <sz val="10"/>
        <rFont val="Times New Roman"/>
        <family val="1"/>
      </rPr>
      <t>marca Citroen,</t>
    </r>
    <r>
      <rPr>
        <sz val="10"/>
        <rFont val="Times New Roman"/>
        <family val="1"/>
      </rPr>
      <t xml:space="preserve"> </t>
    </r>
    <r>
      <rPr>
        <b/>
        <sz val="10"/>
        <rFont val="Times New Roman"/>
        <family val="1"/>
      </rPr>
      <t>tip/model Elysee - Lot 2</t>
    </r>
    <r>
      <rPr>
        <sz val="10"/>
        <rFont val="Times New Roman"/>
        <family val="1"/>
      </rPr>
      <t>, proprietate a CNAIR SA - DRDP Bucuresti, contract de la data semnarii pana la 31.12.2020</t>
    </r>
  </si>
  <si>
    <r>
      <rPr>
        <b/>
        <sz val="11"/>
        <rFont val="Times New Roman"/>
        <family val="1"/>
      </rPr>
      <t xml:space="preserve">Acord cadru 2 ani </t>
    </r>
    <r>
      <rPr>
        <sz val="11"/>
        <rFont val="Times New Roman"/>
        <family val="1"/>
      </rPr>
      <t xml:space="preserve">- Servicii de intretinere, reglari si reparatii, inclusiv furnizare de piese de schimb si materiale de exploatare pentru </t>
    </r>
    <r>
      <rPr>
        <b/>
        <sz val="11"/>
        <rFont val="Times New Roman"/>
        <family val="1"/>
      </rPr>
      <t>autoturismele marca DACIA, tip/model Duster si Logan</t>
    </r>
    <r>
      <rPr>
        <sz val="11"/>
        <rFont val="Times New Roman"/>
        <family val="1"/>
      </rPr>
      <t>, proprietate CNAIR SA-DRDP Bucuresti, aflate in perioada de garantie/post garantie, servicii de intretinere, reglari si reparatii, inclusiv furnizare de piese de schimb si material de exploatare ce fac obiectul operatiilor de intretinere periodica conform instructiunilor si recomandarilor producatorului"</t>
    </r>
  </si>
  <si>
    <r>
      <rPr>
        <b/>
        <sz val="11"/>
        <rFont val="Times New Roman"/>
        <family val="1"/>
      </rPr>
      <t xml:space="preserve">Acord cadru 2 ani </t>
    </r>
    <r>
      <rPr>
        <sz val="11"/>
        <rFont val="Times New Roman"/>
        <family val="1"/>
      </rPr>
      <t xml:space="preserve">- Servicii de intretinere, reglari si reparatii, inclusiv furnizare de piese de schimb si materiale de exploatare pentru </t>
    </r>
    <r>
      <rPr>
        <b/>
        <sz val="11"/>
        <rFont val="Times New Roman"/>
        <family val="1"/>
      </rPr>
      <t>autoutilajele din cadrul DRDP Bucuresti - Autofreze de zapada marca FRESIA</t>
    </r>
    <r>
      <rPr>
        <sz val="11"/>
        <rFont val="Times New Roman"/>
        <family val="1"/>
      </rPr>
      <t xml:space="preserve"> </t>
    </r>
  </si>
  <si>
    <r>
      <rPr>
        <b/>
        <sz val="10"/>
        <rFont val="Times New Roman"/>
        <family val="1"/>
      </rPr>
      <t>Acord cadru</t>
    </r>
    <r>
      <rPr>
        <sz val="10"/>
        <rFont val="Times New Roman"/>
        <family val="1"/>
      </rPr>
      <t xml:space="preserve"> - Servicii de intretinere, reglari si reparatii, inclusiv furnizare de piese de schimb si materiale de exploatare pentru autoutilajele din cadrul DRDP Bucuresti, acord cadru 2 ani - </t>
    </r>
    <r>
      <rPr>
        <b/>
        <sz val="10"/>
        <rFont val="Times New Roman"/>
        <family val="1"/>
      </rPr>
      <t>Masini multifunctionale marca  MERCEDES BENZ</t>
    </r>
  </si>
  <si>
    <r>
      <rPr>
        <b/>
        <sz val="10"/>
        <rFont val="Times New Roman"/>
        <family val="1"/>
      </rPr>
      <t xml:space="preserve">Acord cadru 2 ani </t>
    </r>
    <r>
      <rPr>
        <sz val="10"/>
        <rFont val="Times New Roman"/>
        <family val="1"/>
      </rPr>
      <t xml:space="preserve">- Servicii de intretinere, reglari si reparatii, inclusiv furnizare de piese de schimb si materiale de exploatare pentru autoutilajele din cadrul DRDP Bucuresti - </t>
    </r>
    <r>
      <rPr>
        <b/>
        <sz val="10"/>
        <rFont val="Times New Roman"/>
        <family val="1"/>
      </rPr>
      <t>Autoutilitare marca IVECO</t>
    </r>
    <r>
      <rPr>
        <sz val="10"/>
        <rFont val="Times New Roman"/>
        <family val="1"/>
      </rPr>
      <t xml:space="preserve"> </t>
    </r>
  </si>
  <si>
    <t>Achizitie contracte de raspundere civila obligatorie-RCA pentru auto-utilajele din cadrul DRDP Bucuresti pentru anul 2020, cu posibilitatea de prelungire pentru perioada 01.01.2021-30.04.2021“</t>
  </si>
  <si>
    <r>
      <rPr>
        <b/>
        <sz val="10"/>
        <rFont val="Times New Roman"/>
        <family val="1"/>
      </rPr>
      <t>Acord cadru 24 luni</t>
    </r>
    <r>
      <rPr>
        <sz val="10"/>
        <rFont val="Times New Roman"/>
        <family val="1"/>
      </rPr>
      <t xml:space="preserve"> - furnizare mixturi asfaltice (BA 16, MAS 16, BAD 22,4, BA 8) loco Furnizor - Lot 7 - SDN Buzau</t>
    </r>
  </si>
  <si>
    <t>44113620-7</t>
  </si>
  <si>
    <t>Intretinere periodica a podului situat pe DN 72 km 55+882, peste raul Cricov la I.L. Caragiale</t>
  </si>
  <si>
    <t>Intretinere periodica a pasajului situat pe DN 2 km 11+168, peste CF si CB la Voluntari</t>
  </si>
  <si>
    <t>Lucrari de intretinere periodica la : Pod pe DN 2 km 114+570 (calea 1) peste Buzau la Buzau</t>
  </si>
  <si>
    <t>Lucrari de executie pentru  obiectivul: “Lucrari de intretinere periodica la pod pe DN 1 km 114+886 peste Valea Oratilor la Posada"</t>
  </si>
  <si>
    <t>Lucrari de executie pentru  obiectivul: “Prag de fund zona prag ingropat mal drept la pod pe DN 2 km 114+570 peste raul Buzau"</t>
  </si>
  <si>
    <r>
      <t xml:space="preserve">Servicii de proiectare fazele DALI, PAC, PTE, AT pentru obiectivele : </t>
    </r>
    <r>
      <rPr>
        <b/>
        <sz val="10"/>
        <rFont val="Times New Roman"/>
        <family val="1"/>
      </rPr>
      <t>Lot 1</t>
    </r>
    <r>
      <rPr>
        <sz val="10"/>
        <rFont val="Times New Roman"/>
        <family val="1"/>
      </rPr>
      <t xml:space="preserve"> - Pod pe DN 2 km 114+570 calea1 peste Buzau la Buzau, </t>
    </r>
    <r>
      <rPr>
        <b/>
        <sz val="10"/>
        <rFont val="Times New Roman"/>
        <family val="1"/>
      </rPr>
      <t>Lot 2</t>
    </r>
    <r>
      <rPr>
        <sz val="10"/>
        <rFont val="Times New Roman"/>
        <family val="1"/>
      </rPr>
      <t xml:space="preserve"> - Pod pe DN 10 km 86+408 (85+035) peste scurgere la Lunca Jaristei, </t>
    </r>
    <r>
      <rPr>
        <b/>
        <sz val="10"/>
        <rFont val="Times New Roman"/>
        <family val="1"/>
      </rPr>
      <t>Lot 3</t>
    </r>
    <r>
      <rPr>
        <sz val="10"/>
        <rFont val="Times New Roman"/>
        <family val="1"/>
      </rPr>
      <t xml:space="preserve"> - Pod pe DN 10 km 90+265 (88+808) peste Valea Gramatic la Lunca Jaristei, </t>
    </r>
    <r>
      <rPr>
        <b/>
        <sz val="10"/>
        <rFont val="Times New Roman"/>
        <family val="1"/>
      </rPr>
      <t>Lot 4</t>
    </r>
    <r>
      <rPr>
        <sz val="10"/>
        <rFont val="Times New Roman"/>
        <family val="1"/>
      </rPr>
      <t xml:space="preserve"> - Pod pe DN 5 C km 45+130 peste Vedea la Bujoru</t>
    </r>
  </si>
  <si>
    <t xml:space="preserve">
45221119-9
</t>
  </si>
  <si>
    <r>
      <t xml:space="preserve">Servicii de proiectare fazele DALI, PAC, PTE, AT pentru obiectivele : </t>
    </r>
    <r>
      <rPr>
        <b/>
        <sz val="10"/>
        <rFont val="Times New Roman"/>
        <family val="1"/>
      </rPr>
      <t>Lot 1</t>
    </r>
    <r>
      <rPr>
        <sz val="10"/>
        <rFont val="Times New Roman"/>
        <family val="1"/>
      </rPr>
      <t xml:space="preserve"> - Pod, Prag de fund si aparari de mal la pod pe DN 73 km 10+610 C1, peste raul  Doamnei la Piscani;  </t>
    </r>
    <r>
      <rPr>
        <b/>
        <sz val="10"/>
        <rFont val="Times New Roman"/>
        <family val="1"/>
      </rPr>
      <t>Lot 2</t>
    </r>
    <r>
      <rPr>
        <sz val="10"/>
        <rFont val="Times New Roman"/>
        <family val="1"/>
      </rPr>
      <t xml:space="preserve"> - Prag de fund la pod pe DN 1A km 90+086 peste Teleajen la Blejoi;  </t>
    </r>
    <r>
      <rPr>
        <b/>
        <sz val="10"/>
        <rFont val="Times New Roman"/>
        <family val="1"/>
      </rPr>
      <t>Lot 3</t>
    </r>
    <r>
      <rPr>
        <sz val="10"/>
        <rFont val="Times New Roman"/>
        <family val="1"/>
      </rPr>
      <t xml:space="preserve"> - Pasaj pe A2 km 64+400 C1+C2 peste raul Argova;  </t>
    </r>
    <r>
      <rPr>
        <b/>
        <sz val="10"/>
        <rFont val="Times New Roman"/>
        <family val="1"/>
      </rPr>
      <t>Lot 4</t>
    </r>
    <r>
      <rPr>
        <sz val="10"/>
        <rFont val="Times New Roman"/>
        <family val="1"/>
      </rPr>
      <t xml:space="preserve"> - Pod pe DN 1A km 105+939 peste Teleajen la Magurele; </t>
    </r>
    <r>
      <rPr>
        <b/>
        <sz val="10"/>
        <rFont val="Times New Roman"/>
        <family val="1"/>
      </rPr>
      <t>Lot 5</t>
    </r>
    <r>
      <rPr>
        <sz val="10"/>
        <rFont val="Times New Roman"/>
        <family val="1"/>
      </rPr>
      <t xml:space="preserve"> - Pod pe DN 10 km 81+724 (80+401) peste Valea Berbecului la Lunca Jaristei</t>
    </r>
  </si>
  <si>
    <r>
      <t xml:space="preserve">Servicii de proiectare fazele DALI, PAC, PTE, AT pentru obiectivele : </t>
    </r>
    <r>
      <rPr>
        <b/>
        <sz val="10"/>
        <rFont val="Times New Roman"/>
        <family val="1"/>
      </rPr>
      <t>Lot 1</t>
    </r>
    <r>
      <rPr>
        <sz val="10"/>
        <rFont val="Times New Roman"/>
        <family val="1"/>
      </rPr>
      <t xml:space="preserve"> - Pod pe DN 1B km 11+295 Calea 1 si km 11+296 calea 2, peste Teleajen la Bucov;  </t>
    </r>
    <r>
      <rPr>
        <b/>
        <sz val="10"/>
        <rFont val="Times New Roman"/>
        <family val="1"/>
      </rPr>
      <t>Lot 2</t>
    </r>
    <r>
      <rPr>
        <sz val="10"/>
        <rFont val="Times New Roman"/>
        <family val="1"/>
      </rPr>
      <t xml:space="preserve"> - Pod pe DN 1A km 144+433 peste raul Teleajen la Cheia;  </t>
    </r>
    <r>
      <rPr>
        <b/>
        <sz val="10"/>
        <rFont val="Times New Roman"/>
        <family val="1"/>
      </rPr>
      <t>Lot 3</t>
    </r>
    <r>
      <rPr>
        <sz val="10"/>
        <rFont val="Times New Roman"/>
        <family val="1"/>
      </rPr>
      <t xml:space="preserve"> - Pod pe DN 1 km 120+763 peste drum de acces Mefin la Sinaia;   </t>
    </r>
    <r>
      <rPr>
        <b/>
        <sz val="10"/>
        <rFont val="Times New Roman"/>
        <family val="1"/>
      </rPr>
      <t>Lot 4</t>
    </r>
    <r>
      <rPr>
        <sz val="10"/>
        <rFont val="Times New Roman"/>
        <family val="1"/>
      </rPr>
      <t xml:space="preserve"> - Prag de fund si pod pe DN 1A km 55+326 la Stancesti;  </t>
    </r>
    <r>
      <rPr>
        <b/>
        <sz val="10"/>
        <rFont val="Times New Roman"/>
        <family val="1"/>
      </rPr>
      <t>Lot 5</t>
    </r>
    <r>
      <rPr>
        <sz val="10"/>
        <rFont val="Times New Roman"/>
        <family val="1"/>
      </rPr>
      <t xml:space="preserve"> - Lucrari de intretinere periodica pod pe DN 1 km 42+955 calea 1 si km 42+956 calea 2, peste raul Prahova la Pucheni</t>
    </r>
  </si>
  <si>
    <r>
      <rPr>
        <b/>
        <sz val="10"/>
        <rFont val="Times New Roman"/>
        <family val="1"/>
      </rPr>
      <t>Acord cadru  24 de luni</t>
    </r>
    <r>
      <rPr>
        <sz val="10"/>
        <rFont val="Times New Roman"/>
        <family val="1"/>
      </rPr>
      <t xml:space="preserve"> - Furnizare mixturi asfaltice (BA16, MAS16, BAD22.4, BA8) loco furnizor pentru : Lot 2 - SDN Bucuresti Sud, Lot 4 - SDN Pitesti; Lot 8 - Sectia Autostrazi</t>
    </r>
  </si>
  <si>
    <t>Lucrari de executie pentru obiectivul: “Lucrari de intretinere periodica la pasaj pe DN 5 km 52+346 peste CF la Daia”</t>
  </si>
  <si>
    <t>Asigurarea pazei obiectivelor, bunurilor si valorilor la DRDP Bucuresti si Laborator Central, SDN 1-7 si ACI Giurgiu pentru anul 2020</t>
  </si>
  <si>
    <t>Servicii de proiectare fazele PAC+PTE+AT inclusiv executie lucrari pentru obiectivul "Lucrari de consolidare taluz debleu in urma alunecarilor de teren pe DN 7 km 136+400 stg."</t>
  </si>
  <si>
    <t>Servicii de proiectare faza PAC+PTE+AT, inclusiv executie de lucrari pentru obiectiv "Consolidare taluz si refacere parte carosabila pe DN 73C km 60+130</t>
  </si>
  <si>
    <t>71322500-6   45233130-9</t>
  </si>
  <si>
    <t>negociere fara publicare anunt de participare</t>
  </si>
  <si>
    <t>Servicii de proiectare faza PAC+PTE+AT, inclusiv executie de lucrari pentru obiectiv "Consolidare taluz si refacere parte carosabila pe DN 73C km 61+030</t>
  </si>
  <si>
    <t>Servicii de intretinere, actualizare sistem informatic ERP - ASIS si servicii de suport/asistenta</t>
  </si>
  <si>
    <t>Uleiuri si unsori consistente pentru auto-utilajele din cadrul DRDP Bucuresti</t>
  </si>
  <si>
    <t>Achizitie dezinfectant maini</t>
  </si>
  <si>
    <t>33741300-9</t>
  </si>
  <si>
    <t>martie</t>
  </si>
  <si>
    <t>iulie</t>
  </si>
  <si>
    <t>august</t>
  </si>
  <si>
    <t>mai</t>
  </si>
  <si>
    <t>iunie</t>
  </si>
  <si>
    <t>aprilie</t>
  </si>
  <si>
    <t>februarie</t>
  </si>
  <si>
    <t>septembrie</t>
  </si>
  <si>
    <t>octombrie</t>
  </si>
  <si>
    <t>noiembrie</t>
  </si>
  <si>
    <t>Servicii de proiectare fazele PAC+PTE+AT+Executie lucrari pentru obiectivul : "Punere in siguranta pod pe DN 71 km 92+933 in urma calamitatii din data de 03.02.2020"</t>
  </si>
  <si>
    <t>Acord cadru de intretinere curenta pe timp de iarna, anul I - IV, a drumurilor nationale/autostrazilor din administrarea DRDP Bucuresti - Lot SDN Bucuresti Nord</t>
  </si>
  <si>
    <t>90620000-9</t>
  </si>
  <si>
    <t>Acord cadru de intretinere curenta pe timp de iarna, anul I - IV, a drumurilor nationale/autostrazilor din administrarea DRDP Bucuresti - Lot SDN Alexandria</t>
  </si>
  <si>
    <t>Acord cadru de intretinere curenta pe timp de iarna, anul I - IV, a drumurilor nationale/autostrazilor din administrarea DRDP Bucuresti - Lot SDN Pitesti</t>
  </si>
  <si>
    <t>Acord cadru de intretinere curenta pe timp de iarna, anul I - IV, a drumurilor nationale/autostrazilor din administrarea DRDP Bucuresti - Lot SDN Buzau</t>
  </si>
  <si>
    <t>Achizitie combinezoane de protectie si masti de protectie</t>
  </si>
  <si>
    <t>35113200-1  18143000-3</t>
  </si>
  <si>
    <t>Manusi de unica folosinta</t>
  </si>
  <si>
    <t>18424300-0</t>
  </si>
  <si>
    <t xml:space="preserve">aprilie </t>
  </si>
  <si>
    <t>71322300-4 45221119-9 71356200-0</t>
  </si>
  <si>
    <t>Achizitie de servicii de dezinfectie a birourilor si spatiilor unde isi desfasoara activitatea salariatii de la DRDP Bucuresti si Subunitati, pentru combaterea raspandirii infectarii cu virusul COVID-19</t>
  </si>
  <si>
    <t>90921000-9</t>
  </si>
  <si>
    <r>
      <t xml:space="preserve">Servicii de intretinere, reglari si reparatii, inclusiv furnizare de piese de schimb si materiale de exploatare pentru autoutilitarele </t>
    </r>
    <r>
      <rPr>
        <b/>
        <sz val="10"/>
        <rFont val="Times New Roman"/>
        <family val="1"/>
      </rPr>
      <t>marca</t>
    </r>
    <r>
      <rPr>
        <sz val="10"/>
        <rFont val="Times New Roman"/>
        <family val="1"/>
      </rPr>
      <t xml:space="preserve"> </t>
    </r>
    <r>
      <rPr>
        <b/>
        <sz val="10"/>
        <rFont val="Times New Roman"/>
        <family val="1"/>
      </rPr>
      <t>Citroen, tip/model Jumper - Lot 1</t>
    </r>
    <r>
      <rPr>
        <sz val="10"/>
        <rFont val="Times New Roman"/>
        <family val="1"/>
      </rPr>
      <t xml:space="preserve">, proprietate CNAIR-SA - DRDP Bucuresti </t>
    </r>
    <r>
      <rPr>
        <b/>
        <sz val="10"/>
        <rFont val="Times New Roman"/>
        <family val="1"/>
      </rPr>
      <t>aflate in perioada de garantie</t>
    </r>
    <r>
      <rPr>
        <sz val="10"/>
        <rFont val="Times New Roman"/>
        <family val="1"/>
      </rPr>
      <t xml:space="preserve">, servicii de intretinere, reglari si reparatii, inclusiv furnizare de piese de schimb si materiale de exploatare ce fac obiectul operatiilor de intretinere periodica conform instructiunilor si recomandarilor producatorului - contract de la data semnarii pana la 31.12.2020 si Servicii de intretinere, reglari si reparatii, inclusiv furnizare de piese de schimb si materiale de exploatare pentru autoturismele </t>
    </r>
    <r>
      <rPr>
        <b/>
        <sz val="10"/>
        <rFont val="Times New Roman"/>
        <family val="1"/>
      </rPr>
      <t>marca</t>
    </r>
    <r>
      <rPr>
        <sz val="10"/>
        <rFont val="Times New Roman"/>
        <family val="1"/>
      </rPr>
      <t xml:space="preserve"> </t>
    </r>
    <r>
      <rPr>
        <b/>
        <sz val="10"/>
        <rFont val="Times New Roman"/>
        <family val="1"/>
      </rPr>
      <t>Citroen, tip/model Jumper - Lot 2</t>
    </r>
    <r>
      <rPr>
        <sz val="10"/>
        <rFont val="Times New Roman"/>
        <family val="1"/>
      </rPr>
      <t>, proprietate CNAIR-SA - DRDP Bucuresti - contract de la data semnarii pana la 31.12.2020</t>
    </r>
  </si>
  <si>
    <t>decembrie</t>
  </si>
  <si>
    <t>ianuarie</t>
  </si>
  <si>
    <t>Servicii de proiectare faza PAC+PTE+AT, inclusiv executie de lucrari pentru obiectiv : "Consolidare taluz si refacere parte carosabila pe DN 73C km 61+100"</t>
  </si>
  <si>
    <t>71322500-6   45233130-9  71356200-0</t>
  </si>
  <si>
    <t>1</t>
  </si>
  <si>
    <t>2</t>
  </si>
  <si>
    <t>38412000-6</t>
  </si>
  <si>
    <t>Achizitie beton rutier BCR 3.5</t>
  </si>
  <si>
    <t>44114100-3</t>
  </si>
  <si>
    <t>Achizitie de termometre tip scanner, infrared; non contact pentru prevenirea raspandirii infectarii cu virusul COVID-19</t>
  </si>
  <si>
    <t xml:space="preserve">mai </t>
  </si>
  <si>
    <t>Investitii si RK</t>
  </si>
  <si>
    <t>Acord cadru 24 de luni - Agregate de cariera: Nisip de concasaj 0-4, Criblura 4-8, Criblura 8-16 (sau valori intermediare), Criblura 6-31,5 (sau valori intermediare), Piatra sparta in amestec</t>
  </si>
  <si>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autoutilajele din cadrul DRDP Bucuresti - Autoutilitare marca Renault</t>
    </r>
  </si>
  <si>
    <t>Achizitie de servicii de dezinfectie a birourilor si spatiilor unde isi desfasoara activitatea salariatii de la DRDP Bucuresti Central, pentru combaterea raspandirii infectarii cu virusul COVID-19</t>
  </si>
  <si>
    <t>Demontare hala metalica - 1 bucata (DN CB km 52+500 - MAVIS); cu recuperare materiale</t>
  </si>
  <si>
    <r>
      <rPr>
        <b/>
        <sz val="10"/>
        <color theme="1"/>
        <rFont val="Times New Roman"/>
        <family val="1"/>
      </rPr>
      <t xml:space="preserve">Acord cadru 2 ani </t>
    </r>
    <r>
      <rPr>
        <sz val="10"/>
        <color theme="1"/>
        <rFont val="Times New Roman"/>
        <family val="1"/>
      </rPr>
      <t>- Servicii de intretinere, reglari si reparatii, inclusiv furnizare de piese de schimb si materiale de exploatare pentru autoutilajele din cadrul DRDP Bucuresti - Utilaje marca WIRTGEN W50Ri</t>
    </r>
  </si>
  <si>
    <t>Servicii de Expertiza Tehnica si proiectare fazele DALI+PAC+PTE+AT pentru obiectivul "Consolidare taluz rambleu si refacere parte carosabila pe DN 73C km 49+900 dr."</t>
  </si>
  <si>
    <t>71319000-7   71322500-6   71356200-0</t>
  </si>
  <si>
    <t>45111100-9</t>
  </si>
  <si>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t>
    </r>
    <r>
      <rPr>
        <b/>
        <sz val="10"/>
        <color theme="1"/>
        <rFont val="Times New Roman"/>
        <family val="1"/>
      </rPr>
      <t>autoturismele</t>
    </r>
    <r>
      <rPr>
        <sz val="10"/>
        <color theme="1"/>
        <rFont val="Times New Roman"/>
        <family val="1"/>
      </rPr>
      <t xml:space="preserve"> din cadrul DRDP Bucuresti - Lot 1-14: Lot 1 - Daewoo, Lot 2 - Land Rover, Lot 3 - Opel, Lot 4 - Renault, Lot 5 - Peugeot, Lot 6 - Skoda, Lot 7 - Fiat, Lot 8 - Kia, Lot 9 - Nissan, Lot 10 - Dacia, Lot 11 - Citroen, Lot 12 - Suzuki, Lot 13 - Volkswagen, Lot 14 - Hyundai.</t>
    </r>
  </si>
  <si>
    <r>
      <rPr>
        <b/>
        <sz val="10"/>
        <color theme="1"/>
        <rFont val="Times New Roman"/>
        <family val="1"/>
      </rPr>
      <t>Acord cadru 2 ani</t>
    </r>
    <r>
      <rPr>
        <sz val="10"/>
        <color theme="1"/>
        <rFont val="Times New Roman"/>
        <family val="1"/>
      </rPr>
      <t xml:space="preserve"> - Servicii de intretinere, constatare/diagnosticare, reglari si reparatii, inclusiv furnizare de piese de schimb si materiale de exploatare pentru autoutilajele din cadrul DRDP Bucuresti - Autoutilitare marca MAN</t>
    </r>
  </si>
  <si>
    <r>
      <rPr>
        <b/>
        <sz val="10"/>
        <rFont val="Times New Roman"/>
        <family val="1"/>
      </rPr>
      <t>Acord cadru pentru o perioada de 24 luni,</t>
    </r>
    <r>
      <rPr>
        <sz val="10"/>
        <rFont val="Times New Roman"/>
        <family val="1"/>
      </rPr>
      <t xml:space="preserve"> avand ca obiect "Ranforsare sistem rutier (cu lianti bituminosi si hidraulici) pentru lucrarile aferente reparatiilor curente pe reteaua de drumuri nationale din administrarea DRDP Bucuresti -</t>
    </r>
    <r>
      <rPr>
        <b/>
        <sz val="10"/>
        <rFont val="Times New Roman"/>
        <family val="1"/>
      </rPr>
      <t xml:space="preserve"> Lot SDN Bucuresti Nord"</t>
    </r>
    <r>
      <rPr>
        <sz val="10"/>
        <rFont val="Times New Roman"/>
        <family val="1"/>
      </rPr>
      <t xml:space="preserve">
</t>
    </r>
  </si>
  <si>
    <t>45233142-6</t>
  </si>
  <si>
    <r>
      <rPr>
        <b/>
        <sz val="10"/>
        <rFont val="Times New Roman"/>
        <family val="1"/>
      </rPr>
      <t>Acord cadru pentru o perioada de 24 luni,</t>
    </r>
    <r>
      <rPr>
        <sz val="10"/>
        <rFont val="Times New Roman"/>
        <family val="1"/>
      </rPr>
      <t xml:space="preserve"> avand ca obiect "Ranforsare sistem rutier (cu lianti bituminosi si hidraulici) pentru lucrarile aferente reparatiilor curente pe reteaua de drumuri nationale din administrarea DRDP Bucuresti - </t>
    </r>
    <r>
      <rPr>
        <b/>
        <sz val="10"/>
        <rFont val="Times New Roman"/>
        <family val="1"/>
      </rPr>
      <t>Lot SDN Bucuresti Sud</t>
    </r>
    <r>
      <rPr>
        <sz val="10"/>
        <rFont val="Times New Roman"/>
        <family val="1"/>
      </rPr>
      <t xml:space="preserve">"
</t>
    </r>
  </si>
  <si>
    <r>
      <rPr>
        <b/>
        <sz val="10"/>
        <rFont val="Times New Roman"/>
        <family val="1"/>
      </rPr>
      <t>Acord cadru pentru o perioada de 24 luni,</t>
    </r>
    <r>
      <rPr>
        <sz val="10"/>
        <rFont val="Times New Roman"/>
        <family val="1"/>
      </rPr>
      <t xml:space="preserve"> avand ca obiect "Ranforsare sistem rutier (cu lianti bituminosi si hidraulici) pentru lucrarile aferente reparatiilor curente pe reteaua de drumuri nationale din administrarea DRDP Bucuresti - </t>
    </r>
    <r>
      <rPr>
        <b/>
        <sz val="10"/>
        <rFont val="Times New Roman"/>
        <family val="1"/>
      </rPr>
      <t>Lot SDN Alexandria</t>
    </r>
    <r>
      <rPr>
        <sz val="10"/>
        <rFont val="Times New Roman"/>
        <family val="1"/>
      </rPr>
      <t xml:space="preserve">"
</t>
    </r>
  </si>
  <si>
    <r>
      <rPr>
        <b/>
        <sz val="10"/>
        <rFont val="Times New Roman"/>
        <family val="1"/>
      </rPr>
      <t>Acord cadru pentru o perioada de 24 luni,</t>
    </r>
    <r>
      <rPr>
        <sz val="10"/>
        <rFont val="Times New Roman"/>
        <family val="1"/>
      </rPr>
      <t xml:space="preserve"> avand ca obiect "Ranforsare sistem rutier (cu lianti bituminosi si hidraulici) pentru lucrarile aferente reparatiilor curente pe reteaua de drumuri nationale din administrarea DRDP Bucuresti - </t>
    </r>
    <r>
      <rPr>
        <b/>
        <sz val="10"/>
        <rFont val="Times New Roman"/>
        <family val="1"/>
      </rPr>
      <t>Lot SDN Pitesti</t>
    </r>
    <r>
      <rPr>
        <sz val="10"/>
        <rFont val="Times New Roman"/>
        <family val="1"/>
      </rPr>
      <t xml:space="preserve">"
</t>
    </r>
  </si>
  <si>
    <r>
      <rPr>
        <b/>
        <sz val="10"/>
        <rFont val="Times New Roman"/>
        <family val="1"/>
      </rPr>
      <t>Acord cadru pentru o perioada de 24 luni,</t>
    </r>
    <r>
      <rPr>
        <sz val="10"/>
        <rFont val="Times New Roman"/>
        <family val="1"/>
      </rPr>
      <t xml:space="preserve"> avand ca obiect "Ranforsare sistem rutier (cu lianti bituminosi si hidraulici) pentru lucrarile aferente reparatiilor curente pe reteaua de drumuri nationale din administrarea DRDP Bucuresti - </t>
    </r>
    <r>
      <rPr>
        <b/>
        <sz val="10"/>
        <rFont val="Times New Roman"/>
        <family val="1"/>
      </rPr>
      <t>Lot SDN Targoviste</t>
    </r>
    <r>
      <rPr>
        <sz val="10"/>
        <rFont val="Times New Roman"/>
        <family val="1"/>
      </rPr>
      <t xml:space="preserve">"
</t>
    </r>
  </si>
  <si>
    <t>50760000-0  90914000-7</t>
  </si>
  <si>
    <t>50760000-0  77310000-6</t>
  </si>
  <si>
    <t>33741300-9  18143000-3  35113200-1  24455000-8</t>
  </si>
  <si>
    <r>
      <rPr>
        <b/>
        <sz val="10"/>
        <rFont val="Times New Roman"/>
        <family val="1"/>
      </rPr>
      <t xml:space="preserve">Acord cadru 1 an </t>
    </r>
    <r>
      <rPr>
        <sz val="10"/>
        <rFont val="Times New Roman"/>
        <family val="1"/>
      </rPr>
      <t>- Achizitie produse pentru prevenirea si combaterea infectarii cu virusul SARS-CoV-2 din cadrul DRDP Bucuresti :</t>
    </r>
    <r>
      <rPr>
        <b/>
        <sz val="10"/>
        <rFont val="Times New Roman"/>
        <family val="1"/>
      </rPr>
      <t xml:space="preserve"> Lot 1</t>
    </r>
    <r>
      <rPr>
        <sz val="10"/>
        <rFont val="Times New Roman"/>
        <family val="1"/>
      </rPr>
      <t xml:space="preserve"> - Masti de unica folosinta in 3 straturi, 3 pliuri; </t>
    </r>
    <r>
      <rPr>
        <b/>
        <sz val="10"/>
        <rFont val="Times New Roman"/>
        <family val="1"/>
      </rPr>
      <t>Lot 2</t>
    </r>
    <r>
      <rPr>
        <sz val="10"/>
        <rFont val="Times New Roman"/>
        <family val="1"/>
      </rPr>
      <t xml:space="preserve"> - Manusi de unica folosinta din latex; </t>
    </r>
    <r>
      <rPr>
        <b/>
        <sz val="10"/>
        <rFont val="Times New Roman"/>
        <family val="1"/>
      </rPr>
      <t>Lot 3</t>
    </r>
    <r>
      <rPr>
        <sz val="10"/>
        <rFont val="Times New Roman"/>
        <family val="1"/>
      </rPr>
      <t xml:space="preserve"> - Gel dezinfectant maini; </t>
    </r>
    <r>
      <rPr>
        <b/>
        <sz val="10"/>
        <rFont val="Times New Roman"/>
        <family val="1"/>
      </rPr>
      <t>Lot 4</t>
    </r>
    <r>
      <rPr>
        <sz val="10"/>
        <rFont val="Times New Roman"/>
        <family val="1"/>
      </rPr>
      <t xml:space="preserve"> - Combinezoane de protectie; </t>
    </r>
    <r>
      <rPr>
        <b/>
        <sz val="10"/>
        <rFont val="Times New Roman"/>
        <family val="1"/>
      </rPr>
      <t>Lot 5</t>
    </r>
    <r>
      <rPr>
        <sz val="10"/>
        <rFont val="Times New Roman"/>
        <family val="1"/>
      </rPr>
      <t xml:space="preserve"> - Dezinfectant suprafete.</t>
    </r>
  </si>
  <si>
    <r>
      <rPr>
        <b/>
        <sz val="10"/>
        <color theme="1"/>
        <rFont val="Times New Roman"/>
        <family val="1"/>
      </rPr>
      <t>Acord cadru 2 ani</t>
    </r>
    <r>
      <rPr>
        <sz val="10"/>
        <color theme="1"/>
        <rFont val="Times New Roman"/>
        <family val="1"/>
      </rPr>
      <t xml:space="preserve"> - Servicii de intretinere, reglari si reparatii, inclusiv furnizarea de piese de schimb si materiale de exploatare pentru vehicule si utilaje din cadrul parcului auto al DRDP Bucuresti - Statie de asfalt mobila marca AMMANN EB 90 K 245</t>
    </r>
  </si>
  <si>
    <t>50710000-5   44425300-8   31221000-1   31711500-8  34312700-4  42120000-6  42121100-4  42522000-1  42522100-2  42522100-2  43261000-0  42124000-4  31230000-7   42390000-6   42419810-7  43600000-9</t>
  </si>
  <si>
    <r>
      <t xml:space="preserve">"Lucrari de remediere privind lucrarea : Fluidizarea traficului pe DN 1 km 8+100 - km 17+100 si Centura rutiera a Municipiului Bucuresti in zona de nord, </t>
    </r>
    <r>
      <rPr>
        <b/>
        <sz val="10"/>
        <rFont val="Times New Roman"/>
        <family val="1"/>
      </rPr>
      <t>Obiect 5a</t>
    </r>
    <r>
      <rPr>
        <sz val="10"/>
        <rFont val="Times New Roman"/>
        <family val="1"/>
      </rPr>
      <t xml:space="preserve"> - Reabilitarea si extinderea la 4 benzi a centurii rutiere a Municipiului Bucuresti pe sectorul cuprins intre DN 1A - DN1  -  </t>
    </r>
    <r>
      <rPr>
        <b/>
        <sz val="10"/>
        <rFont val="Times New Roman"/>
        <family val="1"/>
      </rPr>
      <t>Obiect 6</t>
    </r>
    <r>
      <rPr>
        <sz val="10"/>
        <rFont val="Times New Roman"/>
        <family val="1"/>
      </rPr>
      <t xml:space="preserve"> - Continuarea centurii rutiere existente a Municipiului Bucuresti cu pasaj superior peste CF la Otopeni"</t>
    </r>
  </si>
  <si>
    <t>45233140-2  45221111-3   45221119-9</t>
  </si>
  <si>
    <t xml:space="preserve">45233140-2   71356200-0   71322500-6    </t>
  </si>
  <si>
    <r>
      <rPr>
        <b/>
        <sz val="10"/>
        <color theme="1"/>
        <rFont val="Times New Roman"/>
        <family val="1"/>
      </rPr>
      <t>Acord cadru 2 ani</t>
    </r>
    <r>
      <rPr>
        <sz val="10"/>
        <color theme="1"/>
        <rFont val="Times New Roman"/>
        <family val="1"/>
      </rPr>
      <t xml:space="preserve"> - Servicii de intretinere, reglari si reparatii, inclusiv furnizarea de piese de schimb si materiale de exploatare pentru autoutiltarele din cadrul DRDP Bucuresti - marca CITROEN, tip/model Jumper</t>
    </r>
  </si>
  <si>
    <r>
      <rPr>
        <b/>
        <sz val="10"/>
        <color theme="1"/>
        <rFont val="Times New Roman"/>
        <family val="1"/>
      </rPr>
      <t>Acord cadru 2 ani</t>
    </r>
    <r>
      <rPr>
        <sz val="10"/>
        <color theme="1"/>
        <rFont val="Times New Roman"/>
        <family val="1"/>
      </rPr>
      <t xml:space="preserve"> - Servicii de intretinere, reglari si reparatii, inclusiv furnizare de piese de schimb si materiale de exploatare pentru autoturismele din cadrul DRDP Bucuresti - marca CITROEN, tip/model C-Elysee</t>
    </r>
  </si>
  <si>
    <r>
      <rPr>
        <b/>
        <sz val="11"/>
        <rFont val="Times New Roman"/>
        <family val="1"/>
      </rPr>
      <t xml:space="preserve">Acord cadru pe o perioada de 24 de luni </t>
    </r>
    <r>
      <rPr>
        <sz val="11"/>
        <rFont val="Times New Roman"/>
        <family val="1"/>
      </rPr>
      <t>- Reparat si inlocuit parapet pietonal metalic (mana curenta) la poduri, pasaje, viaducte pe raza DRDP Bucuresti</t>
    </r>
  </si>
  <si>
    <r>
      <rPr>
        <b/>
        <sz val="10"/>
        <rFont val="Times New Roman"/>
        <family val="1"/>
      </rPr>
      <t>Acord cadru pe o perioada de 24 de luni</t>
    </r>
    <r>
      <rPr>
        <sz val="10"/>
        <rFont val="Times New Roman"/>
        <family val="1"/>
      </rPr>
      <t>, ce are ca obiect: Asigurarea serviciilor de salubrizare a grupurile sanitare precum si a zonei adiacente acestora, pentru Lot Vama Giurgiu, DN 5, corp cladire (C2-C7), (C6), (C4-C9)</t>
    </r>
  </si>
  <si>
    <r>
      <rPr>
        <b/>
        <sz val="10"/>
        <rFont val="Times New Roman"/>
        <family val="1"/>
      </rPr>
      <t>Acord cadru pe o perioada de 24 de luni</t>
    </r>
    <r>
      <rPr>
        <sz val="10"/>
        <rFont val="Times New Roman"/>
        <family val="1"/>
      </rPr>
      <t>, ce are ca obiect: Asigurarea serviciilor de salubrizare in locurile de parcare si grupurile sanitare pentru Lot Autostrada A2, km 19+800 si km 49+000</t>
    </r>
  </si>
  <si>
    <r>
      <rPr>
        <b/>
        <sz val="10"/>
        <rFont val="Times New Roman"/>
        <family val="1"/>
      </rPr>
      <t>Acord cadru pe o perioada de 24 de luni</t>
    </r>
    <r>
      <rPr>
        <sz val="10"/>
        <rFont val="Times New Roman"/>
        <family val="1"/>
      </rPr>
      <t>, ce are ca obiect: Asigurarea serviciilor de salubrizare in locurile de parcare si grupurile sanitare pentru Lot Autostrada A1, km 110+100</t>
    </r>
  </si>
  <si>
    <r>
      <rPr>
        <b/>
        <sz val="10"/>
        <color theme="1"/>
        <rFont val="Times New Roman"/>
        <family val="1"/>
      </rPr>
      <t>Acord cadru 4 ani</t>
    </r>
    <r>
      <rPr>
        <sz val="10"/>
        <color theme="1"/>
        <rFont val="Times New Roman"/>
        <family val="1"/>
      </rPr>
      <t xml:space="preserve"> - Abonament de monitorizare flota auto-utilaje cu GPS in chirie</t>
    </r>
  </si>
  <si>
    <r>
      <t xml:space="preserve">Servicii de proiectare fazele DALI, PAC, PTE, AT pentru obiectivele : </t>
    </r>
    <r>
      <rPr>
        <b/>
        <sz val="10"/>
        <rFont val="Times New Roman"/>
        <family val="1"/>
      </rPr>
      <t>Lot 1</t>
    </r>
    <r>
      <rPr>
        <sz val="10"/>
        <rFont val="Times New Roman"/>
        <family val="1"/>
      </rPr>
      <t xml:space="preserve"> - Pod pe DN 2 la km 51+552, Calea 2 peste Ialomita la Cosereni; </t>
    </r>
    <r>
      <rPr>
        <b/>
        <sz val="10"/>
        <rFont val="Times New Roman"/>
        <family val="1"/>
      </rPr>
      <t>Lot 2</t>
    </r>
    <r>
      <rPr>
        <sz val="10"/>
        <rFont val="Times New Roman"/>
        <family val="1"/>
      </rPr>
      <t xml:space="preserve"> - Pasaj pe A2 peste CB+CF km 11+844 C1+C2; </t>
    </r>
    <r>
      <rPr>
        <b/>
        <sz val="10"/>
        <rFont val="Times New Roman"/>
        <family val="1"/>
      </rPr>
      <t>Lot 3</t>
    </r>
    <r>
      <rPr>
        <sz val="10"/>
        <rFont val="Times New Roman"/>
        <family val="1"/>
      </rPr>
      <t xml:space="preserve"> - Pasaj CF pe A1 km 11+003 C1+C2; </t>
    </r>
    <r>
      <rPr>
        <b/>
        <sz val="10"/>
        <rFont val="Times New Roman"/>
        <family val="1"/>
      </rPr>
      <t>Lot 4</t>
    </r>
    <r>
      <rPr>
        <sz val="10"/>
        <rFont val="Times New Roman"/>
        <family val="1"/>
      </rPr>
      <t xml:space="preserve"> - Pod pe DN 1 km 28+050 peste coada lac Snagov la Tancabesti; </t>
    </r>
    <r>
      <rPr>
        <b/>
        <sz val="10"/>
        <rFont val="Times New Roman"/>
        <family val="1"/>
      </rPr>
      <t>Lot 5</t>
    </r>
    <r>
      <rPr>
        <sz val="10"/>
        <rFont val="Times New Roman"/>
        <family val="1"/>
      </rPr>
      <t xml:space="preserve"> - Pod pe DN 7 km 11+355 peste CF la Chitila</t>
    </r>
  </si>
  <si>
    <t>45233130-9</t>
  </si>
  <si>
    <t>Consolidare versant si refacerea partii carosabile pe DN 10 km 34+500 - km 34+630</t>
  </si>
  <si>
    <t>Consolidare versant si refacerea partii carosabile pe DN 10 km 83+400 - km 83+600</t>
  </si>
  <si>
    <t>Consolidare versant si refacerea partii carosabile pe DN 10 km 30+750 - km 30+925</t>
  </si>
  <si>
    <t>Acord cadru pe o perioada de 24 de luni, ce are ca obiect: Asigurarea serviciilor de salubrizare in locurile de parcare si grupurile sanitare pentru Lot Autostrada A3, km 6+500 si km 68+793</t>
  </si>
  <si>
    <t>Achizitie role termice casa de marcat</t>
  </si>
  <si>
    <t>30145100-8</t>
  </si>
  <si>
    <t>achizitie directa</t>
  </si>
  <si>
    <t>Stampile cu text, stampile de datare (datiere) si stampile de numerotare (inseriatoare)</t>
  </si>
  <si>
    <t>30192153-8   30192152-1  30192150-7</t>
  </si>
  <si>
    <t>Formulare tipizate fara regim special necesare functionarii serviciilor din cadrul DRDP Bucuresti si a subunitatilor</t>
  </si>
  <si>
    <t>22800000-8</t>
  </si>
  <si>
    <t>Aparate aer conditionat si montajul aferent acestora in cadrul birourilor DRDP Bucuresti si a subunitatilor</t>
  </si>
  <si>
    <t>39717200-3    45331220-4</t>
  </si>
  <si>
    <t>Achizitie materiale electrice</t>
  </si>
  <si>
    <t>31681410-0</t>
  </si>
  <si>
    <t>Achizitie articole iluminat exterior si montajul aferent acestora</t>
  </si>
  <si>
    <t>31527200-8   45316110-9</t>
  </si>
  <si>
    <t>Achizitie articole de papetarie si articole de birou</t>
  </si>
  <si>
    <t>30100000-0</t>
  </si>
  <si>
    <t>Achizitie materiale de curatenie</t>
  </si>
  <si>
    <t>39830000-9  39831600-2  33761000-2   33761000-2  33711900-6  39831210-1  39831200-8  39832000-3  19640000-4  39224300-1  39831300-9  39224350-6  39525800-6  39831600-2  18424000-7  39831240-0  39811100-1  24322500-2</t>
  </si>
  <si>
    <t>Achizitie abonamente revista de specialitate "Drumuri si Poduri"</t>
  </si>
  <si>
    <t>22211000-2</t>
  </si>
  <si>
    <t>Achizitie de materiale in vederea desfasurarii in bune conditii a recensamantului circulatiei rutiere pe reteaua de drumuri publice din anul 2020</t>
  </si>
  <si>
    <t>39121200-8  39112100-1  39295100-7  39254110-1  31411000-0  31527210-1  31527210-1</t>
  </si>
  <si>
    <t>Achizitie de echipamente pentru intretinerea si extinderea retelei de contori de trafic</t>
  </si>
  <si>
    <t>43830000-0  44512600-8  44512940-3  38300000-8</t>
  </si>
  <si>
    <t>Achizitie telemetre la DRDP Bucuresti</t>
  </si>
  <si>
    <t>38300000-8</t>
  </si>
  <si>
    <t>AVZDN</t>
  </si>
  <si>
    <t>Achizitie aparate foto la DRDP Bucuresti</t>
  </si>
  <si>
    <t>38651600-9</t>
  </si>
  <si>
    <t>Achizitie roata hectometrica</t>
  </si>
  <si>
    <t>38330000-7</t>
  </si>
  <si>
    <t>Achizitie "Legitimatii de control" la DRDP Bucuresti</t>
  </si>
  <si>
    <t>22900000-9</t>
  </si>
  <si>
    <t>Achizitie rulete de 50 de metri la DRDP Bucuresti</t>
  </si>
  <si>
    <t>Achizitie aparate alcooltest cu imprimanta si mustiucuri igienice ambalate individual la DRDP Bucuresti</t>
  </si>
  <si>
    <t>38900000-4</t>
  </si>
  <si>
    <t>Echipament de protectie la DRDP Bucuresti</t>
  </si>
  <si>
    <t>18143000-3  18830000-6  33735100-2  18100000-0</t>
  </si>
  <si>
    <t>Achizitie echipament PSI la DRDP Bucuresti</t>
  </si>
  <si>
    <t>35111000-5</t>
  </si>
  <si>
    <t>Achizitionare combustibil solid - lemne de foc de esenta tare la DRDP Bucuresti</t>
  </si>
  <si>
    <t>03413000-8</t>
  </si>
  <si>
    <t>Materiale igienico - sanitare la DRDP Bucuresti</t>
  </si>
  <si>
    <t>33711900-6  39514100-9</t>
  </si>
  <si>
    <t>Materiale sanitare la DRDP Bucuresti</t>
  </si>
  <si>
    <t>33141620-2</t>
  </si>
  <si>
    <t>Achizitie piese de schimb si materiale de exploatare pentru vehicule si utilaje din cadrul parcului auto al DRDP Bucuresti</t>
  </si>
  <si>
    <t>34300000-0</t>
  </si>
  <si>
    <t>Furnizare ' Cutite OLC 45 si segmenti de cauciuc cu insertie metalica sau textila"</t>
  </si>
  <si>
    <t>16800000-3</t>
  </si>
  <si>
    <t>Antigel pentru anul 2020</t>
  </si>
  <si>
    <t>24951311-8</t>
  </si>
  <si>
    <t>Achizitie bastoane telescopice si rulete</t>
  </si>
  <si>
    <t>30192200-3  38330000-7</t>
  </si>
  <si>
    <t>AST-ACI</t>
  </si>
  <si>
    <t>Achizitie softuri prelucrare-proiectare</t>
  </si>
  <si>
    <t>48332000-4   48326000-9</t>
  </si>
  <si>
    <t>Proiectare</t>
  </si>
  <si>
    <t>Hartie si reactivi pentru laborator</t>
  </si>
  <si>
    <t>15994200-4   33696500-0</t>
  </si>
  <si>
    <t>Laborator</t>
  </si>
  <si>
    <t>Aliment de protectie (lapte)</t>
  </si>
  <si>
    <t>15511000-3</t>
  </si>
  <si>
    <t>Achizitii standarde si norme tehnice</t>
  </si>
  <si>
    <t>22200000-2</t>
  </si>
  <si>
    <t>Materiale de laborator</t>
  </si>
  <si>
    <t xml:space="preserve">39220000-0, 39221160-6, 31532910-6
33141420-0, 31224810-3, 31214100-0, 39223100-2
44165100-5, 39223100-2, 44810000-1
</t>
  </si>
  <si>
    <t>Aliment de protectie (paine)</t>
  </si>
  <si>
    <t>15811100-7</t>
  </si>
  <si>
    <t>Achizitie  produse fitosanitare, ingrasaminte chimice, seminte si materiale diverse</t>
  </si>
  <si>
    <t>03111000-2  39541100-7   44172000-6  39561200-4</t>
  </si>
  <si>
    <t>Achizitie placi carosabile camine de vizitare, inclusiv rama si capac din fonta tip 1 si 2 - loco beneficiar</t>
  </si>
  <si>
    <t>45223821-7   44423700-8</t>
  </si>
  <si>
    <t xml:space="preserve">Achizitie ciment la saci de 40 kg </t>
  </si>
  <si>
    <t>44111200-3</t>
  </si>
  <si>
    <t xml:space="preserve">Achizitie var la saci de 20 kg </t>
  </si>
  <si>
    <t>24213000-0</t>
  </si>
  <si>
    <t>Achizitie cablu electric</t>
  </si>
  <si>
    <t>31310000-2</t>
  </si>
  <si>
    <t>Cititoare cod de bare - 10 bucati</t>
  </si>
  <si>
    <t>30216130-6</t>
  </si>
  <si>
    <t>Lampi cu ultraviolete - 10 bucati</t>
  </si>
  <si>
    <t>31515000-9</t>
  </si>
  <si>
    <t>Achizitie masti de protectie faciale</t>
  </si>
  <si>
    <t>18143000-3</t>
  </si>
  <si>
    <t>Achizitie masti de protectie faciale si manusi de unica folosinta</t>
  </si>
  <si>
    <t>18143000-3   18424300-0</t>
  </si>
  <si>
    <t>Achizitie combinezoane protectie</t>
  </si>
  <si>
    <t>35113200-1</t>
  </si>
  <si>
    <t>Roata masuratori</t>
  </si>
  <si>
    <t>34965000-9</t>
  </si>
  <si>
    <t>Achizitie clesti colectare gunoi</t>
  </si>
  <si>
    <t>44512200-4</t>
  </si>
  <si>
    <t>Achizitie borduri</t>
  </si>
  <si>
    <t>45223821-7</t>
  </si>
  <si>
    <t>Achizitie scandura pentru realizare cofraj si folie polietilena pentru constructii</t>
  </si>
  <si>
    <t>03419100-1 24500000-9</t>
  </si>
  <si>
    <t>Lance vibratoare beton</t>
  </si>
  <si>
    <t>43300000-6</t>
  </si>
  <si>
    <t>Achizitie consumabile pentru imprimante si multifunctionale</t>
  </si>
  <si>
    <t>30125100-2</t>
  </si>
  <si>
    <t>IT</t>
  </si>
  <si>
    <t>Achizitie piese de schimb si accesorii pentru calculatoare, imprimante si multifunctionale 2020 + prelungire 4 luni</t>
  </si>
  <si>
    <t>30237100-0   30237200-1   30233100-2   32581210-4</t>
  </si>
  <si>
    <t>Achizitie apa minerala la DRDP Bucuresti : Lot 1 - Apa minerala carbogazoasa ;    Lot 2 - Apa minerala plata</t>
  </si>
  <si>
    <t>15981200-0   15981100-9</t>
  </si>
  <si>
    <t>Achizitie acumulatori noi pentru inlocuirea celor disfunctionali la unitatea de alimentare electrica universala (UPS) din cadrul CMI Trafic</t>
  </si>
  <si>
    <t>31431000-6</t>
  </si>
  <si>
    <t>Achizitie timbre (taxe postale)</t>
  </si>
  <si>
    <t>22410000-7</t>
  </si>
  <si>
    <t>Recuperari Creante</t>
  </si>
  <si>
    <t>Achizitie consumabile ploter</t>
  </si>
  <si>
    <t>30192113-6   30199330-2</t>
  </si>
  <si>
    <t>Guri de scurgere pentru canalizare (geigere) inglobate in placi de beton prefabricate pentru trafic greu si guri de scurgere simple</t>
  </si>
  <si>
    <t>44423730-7   39221170-9</t>
  </si>
  <si>
    <t>Geogrile antifisura</t>
  </si>
  <si>
    <t>44113000-5</t>
  </si>
  <si>
    <t>Achizitie 8 bobine (1 bobina = 5760 metri) ata de balotat pentru reparare si intretinere parazapezi</t>
  </si>
  <si>
    <t>39541140-9</t>
  </si>
  <si>
    <t>Servicii de proiectare faza ET pentru obiectivul : Cantar ACI din PTF Giurgiu sens intrare - iesire</t>
  </si>
  <si>
    <t>71319000-7</t>
  </si>
  <si>
    <t>Servicii de proiectare faza ET pentru obiectivul : Pod pe DN 1 km 123+967</t>
  </si>
  <si>
    <t>Servicii de consultanta, Dirigentie - Urmarirea executiei lucrarilor la obiectivul prag de fund zona prag ingropat mal drept la pod pe DN 2 km 114+570 peste raul Buzau</t>
  </si>
  <si>
    <t>71311300-4</t>
  </si>
  <si>
    <t>Servicii de proiectare faza ET pentru obiectivul : Pasaj pe A1 km 35+505 C2</t>
  </si>
  <si>
    <t>Servicii de proiectare faza ET pentru obiectivul : Pod pe DN 1 km 113+175</t>
  </si>
  <si>
    <t>Servicii de proiectare faza ET pentru obiectivul : Pod pe DN 51A km 39+723</t>
  </si>
  <si>
    <t>Servicii de proiectare faza ET pentru obiectivul : Pod pe DN 1B km 50+425</t>
  </si>
  <si>
    <t>Servicii de proiectare faza ET pentru obiectivul : Pod pe DN 51 km 25+442</t>
  </si>
  <si>
    <t>Servicii de proiectare faza ET pentru obiectivul : Pod pe DN 65A km 112+104</t>
  </si>
  <si>
    <t>Servicii de proiectare faza ET pentru obiectivul : Pod pe DN 6 km 79+885</t>
  </si>
  <si>
    <t>Servicii de proiectare faza ET pentru obiectivul : Pod pe DN 1B km 60+320</t>
  </si>
  <si>
    <t>Actualizare documentatii (ET, DALI, PAC, PTE) : “Lucrari de reparatii in regim de urgenta la terasamentele rampelor de acces (calea 1 + calea 2) la pod pe A2 km 51+035 peste raul Sulimanu”</t>
  </si>
  <si>
    <t xml:space="preserve">71322300-4  </t>
  </si>
  <si>
    <t>Actualizare documentatii (ET, DALI, PAC, PTE) : “Lucrari de reparatii in regim de urgenta la terasamente (sferturi de con, racordari cu terasamentele, casiuri si ziduri de garda) la pasaj peste A2 km 54+700”</t>
  </si>
  <si>
    <t>Servici de consultanta, dirigentie - urmarirea executiei lucrarilor la obiectivul "Pasaj peste CF pe DN 61 km 77+200 la Gaesti</t>
  </si>
  <si>
    <t>Intretinere si reparatii bariere ACI Giurgiu, cu posibilitate de prelungire in anul 2021 cu 4 luni</t>
  </si>
  <si>
    <t>50800000-3</t>
  </si>
  <si>
    <t>Service case/aparate de marcat electronice fiscale in ACI Giurgiu, cu posibilitate de prelungire in anul 2021 cu 4 luni</t>
  </si>
  <si>
    <t>Verificare metrologica instalatii fixe de cantarire in ACI Giurgiu si pentru bastoane telescopice si rulete si Asistenta la VM</t>
  </si>
  <si>
    <t>50411000-9</t>
  </si>
  <si>
    <t>Pregatire instalatii fixe de cantarire in ACI Giurgiu in vederea verificarii metrologice si reparatii si piese de schimb instalatii fixe de cantarire in ACI Giurgiu</t>
  </si>
  <si>
    <t>50410000-2</t>
  </si>
  <si>
    <t xml:space="preserve">Contract de prestari servicii - neutralizare deseuri de origine animala pentru o perioada de 12 luni - DRDP Bucuresti
</t>
  </si>
  <si>
    <t>90513000-6   90524300-9</t>
  </si>
  <si>
    <t>Servicii de vidanjare (golire) a foselor septice - S.D.N. Bucuresti - Nord</t>
  </si>
  <si>
    <t>90460000-9</t>
  </si>
  <si>
    <t>Servicii Analiza de risc la securitatea fizica</t>
  </si>
  <si>
    <t>71317000-3</t>
  </si>
  <si>
    <t xml:space="preserve">Servicii de proiectare faza DALI, PAC, PTE si AT pentru amenajare sens giratoriu pe DN 2 km 16+100 la intersectia cu DJ 200A </t>
  </si>
  <si>
    <t xml:space="preserve">71322500-6    71356200-0     </t>
  </si>
  <si>
    <t>Servicii de proiectare faza DALI, PAC, PTE si AT pentru amenajare sens giratoriu  pe DN 2  km 117+350 intersectie cu DJ 203K</t>
  </si>
  <si>
    <t>Servicii de intretinere si reparatii sisteme de aer conditionat</t>
  </si>
  <si>
    <t>50000000-5</t>
  </si>
  <si>
    <t>Reparatii componente electronice pentru contori de trafic rutier de tip ISAF</t>
  </si>
  <si>
    <t>Servicii de intocmire documentatii cadastrale pentru imobilele (terenuri si constructii) pe care isi desfasoara activitatea subunitatile CNAIR - DRDP Bucuresti, in vederea inscrierii drepturilor de proprietate in Cartea Funciara</t>
  </si>
  <si>
    <t>Servicii de evaluare a terenurilor detinute de CNAIR pe care isi desfasoara activitatea subunitatile DRDP Bucuresti</t>
  </si>
  <si>
    <t xml:space="preserve">Servicii de intocmire a cadastrului de specialitate  pentru inscrierea in Cartea Funciara a drumurilor nationale aflate in administrarea M.T.I.- C.N.A.I.R. - D.R.D.P. Bucuresti, care urmeaza sa faca obiectul unor hotarari de Guvern de aprobare a transferului dreptului de proprietate: Pod Sai (DN 54-traseu vechi) -  km 65+950 – km 70+790; DN51A - km  10+800 – km 14+600; DN 1M -  km 0+000 - km   1+313; DN 5C - km 59+025 – km 61+840 </t>
  </si>
  <si>
    <t>Servicii de intocmire documentatii cadastrale si inscrierea in Cartea Funciara a imobilelor (terenuri si constructii) situate in P.T.F. Giurgiu - Ruse, in vederea punerii in aplicare a Memorandumului cu tema "Masuri pentru imbunatatirea activitatii in punctele de trecere a frontierei si/sau a calitatii acestora, in scopul reducerii timpilor de asteptare</t>
  </si>
  <si>
    <t>Servicii de proiectare Expertiza tehnica oentru obiectivul: Consolidare rambleu si refacere parte carosabila pe DN 73D km 46+066 - km 46+306</t>
  </si>
  <si>
    <t>Servicii de proiectare Expertiza Tehnica, pentru obiectivul : Consolidare versant si refacere parte carosabila pe DN 10, pe DN 10 km 26+300 - km 26+334</t>
  </si>
  <si>
    <t>Servicii de proiectare fazele PAC+PTE+AT, pentru obiectivul : Consolidare versant si refacere parte carosabila pe DN 10, pe DN 10 km 26+300 - km 26+334</t>
  </si>
  <si>
    <t>71322500-6   71356200-0</t>
  </si>
  <si>
    <t>Servicii de proiectare Expertiza Tehnica, pentru obiectivul :  Consolidare parte carosabila, asigurare scurgere ape si refacere parapet pe DN 7 km 152+147 - km 152+250</t>
  </si>
  <si>
    <t>Servicii de proiectare fazele PAC+PTE+AT, pentru obiectivul : Consolidare parte carosabila, asigurare scurgere ape si refacere parapet pe DN 7 km 152+147 - km 152+250</t>
  </si>
  <si>
    <t>actombrie</t>
  </si>
  <si>
    <t>Servicii de proiectare fazele DALI+PAC+PTE+AT, pentru obiectivul : Consolidare rambleu si refacere parte carosabila pe DN 73D km 40+077 - km 40+176</t>
  </si>
  <si>
    <t>Servicii de proiectare Expertiza Tehnica, pentru obiectivul :  Consolidare rambleu si refacere parte carosabila pe DN 7 km 151+900 - km 152+200</t>
  </si>
  <si>
    <t>Servicii de proiectare fazele DALI+PAC+PTE+AT, pentru obiectivul : Consolidare rambleu si refacere parte carosabila pe DN 7 km 151+900 - 152+200</t>
  </si>
  <si>
    <t>Servicii de proiectare Expertiza Tehnica, pentru obiectivul :  Consolidare si refacere parte carosabila pe DN 7C km 60+400</t>
  </si>
  <si>
    <t>Servicii de proiectare Expertiza Tehnica, pentru obiectivul :  Consolidare si refacere parte carosabila pe DN 7C km 57+500</t>
  </si>
  <si>
    <t>Servicii de proiectare fazele DALI+PAC+PTE+AT, pentru obiectivul : Consolidare rambleu si refacere parte carosabila pe DN 7C km 57+500</t>
  </si>
  <si>
    <t>Servicii de proiectare fazele DALI+PAC+PTE+AT, pentru obiectivul : Consolidare rambleu si refacere parte carosabila pe DN 7C km 59+950</t>
  </si>
  <si>
    <t>Servicii de proiectare Expertiza Tehnica, pentru obiectivul :  Consolidare si refacere parte carosabila pe DN 7C km 59+950</t>
  </si>
  <si>
    <t>Servicii de proiectare fazele DALI+PAC+PTE+AT, pentru obiectivul : Consolidare rambleu si refacere parte carosabila pe DN 1A km 141+860 - 141+920</t>
  </si>
  <si>
    <t>Servicii de proiectare fazele DALI+PAC+PTE+AT, pentru obiectivul : Consolidare rambleu si refacere parte carosabila pe DN 1A km 138+360</t>
  </si>
  <si>
    <t>Servicii de proiectare fazele DALI+PAC+PTE+AT, pentru obiectivul : Consolidare rambleu si refacere parte carosabila pe DN 73C km 61+100</t>
  </si>
  <si>
    <t>Servicii de proiectare fazele DALI+PAC+PTE+AT, pentru obiectivul : Consolidare rambleu si refacere parte carosabila pe DN 73C km 60+400</t>
  </si>
  <si>
    <t>Servicii de consultanta, Dirigentie - Urmarirea executiei si comportarii lucrarilor la obiectivul " Consolidare versant, refacere parte carosabia pe DN 10, km 34+500 - 34+630</t>
  </si>
  <si>
    <t>Servicii de proiectare fazele DALI+PAC+PTE+AT, pentru obiectivul : Consolidare versant si refacere parte carosabila pe DN 1A km 132+870 - 133+000</t>
  </si>
  <si>
    <t>Servicii de proiectare fazele DALI+PAC+PTE+AT, pentru obiectivul : Consolidare versant si refacere parte carosabila pe DN 73D km 43+860 - km 43+890</t>
  </si>
  <si>
    <t>Servicii de proiectare Expertiza Tehnica, pentru obiectivul: Consolidare versant si refacere parte carosabila pe DN 73D km 43+860 - km 43+890</t>
  </si>
  <si>
    <t>Servicii de proiectare fazele DALI+PAC+PTE+AT, pentru obiectivul : Consolidare versant si refacere parte carosabila pe DN 73D km 46+0611 - km 46+306</t>
  </si>
  <si>
    <t>Servicii de proiectare Expertiza Tehnica, pentru obiectivul: Consolidare versant si refacere parte carosabila pe DN 73D km 40+077 - km 40+176</t>
  </si>
  <si>
    <t>Servicii de proiectare Expertiza Tehnica, pentru obiectivul: Consolidare versant si refacere parte carosabila pe DN 73C km 49+900 dr.</t>
  </si>
  <si>
    <t>Revizii si reparatii echipamente de laborator presa Cooper CRT NU 14, compactor giratoriu Troxler si sistem aer comprimat Kaeser</t>
  </si>
  <si>
    <t>50412000-6</t>
  </si>
  <si>
    <t>Reparatii si intretinere echipamente si aparatura de laborator</t>
  </si>
  <si>
    <t>Etalonari si verificari metrologice pentru aparate si echipamente de laborator</t>
  </si>
  <si>
    <t>Servicii de consultanta in vederea implementarii SR 17025/2018</t>
  </si>
  <si>
    <t>Analize examinare medicala siguranta circulatiei si examinare psihologica siguranta circulatiei pentru conducatorii auto cu atestat si a coordonatorului de transport</t>
  </si>
  <si>
    <t>85148000-8</t>
  </si>
  <si>
    <t>Curatare cosuri de fum la DRDP Bucuresti</t>
  </si>
  <si>
    <t>90915000-4</t>
  </si>
  <si>
    <t>Determinari noxe asternere asfalt la DRDP Bucuresti</t>
  </si>
  <si>
    <t>73430000-5</t>
  </si>
  <si>
    <t>Servicii verificare, reincarcare stingatoare la DRDP Bucuresti</t>
  </si>
  <si>
    <t>50413200-5  24951210-0  24951230-6</t>
  </si>
  <si>
    <t>Ignifugare la DRDP Bucuresti</t>
  </si>
  <si>
    <t>45343100-4</t>
  </si>
  <si>
    <t>Medicina muncii</t>
  </si>
  <si>
    <t>85147000-1</t>
  </si>
  <si>
    <t>Organizarea apararii impotriva incendiilor</t>
  </si>
  <si>
    <t>66515100-4</t>
  </si>
  <si>
    <t>Verificare prize cu impamantare la DRDP Bucuresti</t>
  </si>
  <si>
    <t>50116100-2</t>
  </si>
  <si>
    <t>Proiect sistem detectare, semnalizare alarmare incendiu la DRDP Bucuresti</t>
  </si>
  <si>
    <t>79930000-2</t>
  </si>
  <si>
    <t>Achizitie sistem detectare, semnalizare alarmare incendiu la DRDP Bucuresti - sediu</t>
  </si>
  <si>
    <t>31625100-4  31625200-5</t>
  </si>
  <si>
    <t>Servicii de intretinere, reglari si reparatii, inclusiv furnizarea de piese de schimb si materiale de exploatare pentru vehicule si utilaje din cadrul parcului auto al DRDP Bucuresti</t>
  </si>
  <si>
    <t>90511200-4</t>
  </si>
  <si>
    <t>Intretinere lunara Sistem Panasonic din dotare</t>
  </si>
  <si>
    <t>64200000-8</t>
  </si>
  <si>
    <t>Servicii de intretinere lunara ascensor DRDP Bucuresti si revizie generala 2020</t>
  </si>
  <si>
    <t>50750000-7</t>
  </si>
  <si>
    <t xml:space="preserve">  </t>
  </si>
  <si>
    <t>Servicii de consultanta, Dirigentie - Urmarirea executiei lucrarilor la obiectivul "Viaduct pe DN 10 km 82+632 (81+202) peste Valea Giurca la Lunca Jaristei"</t>
  </si>
  <si>
    <t>Servicii de reevaluare a constructiilor in vederea determinarii valorii impozabile</t>
  </si>
  <si>
    <t>79419000-4</t>
  </si>
  <si>
    <t>Cursuri de pregatire profesionala</t>
  </si>
  <si>
    <t>79632000-3   79633000-0</t>
  </si>
  <si>
    <t>SRUS</t>
  </si>
  <si>
    <t>Servicii de Expertizare Tehnica pentru obiectivul : Largire la 4 benzi de circulatie, DN 1A sector km 12+260 - 13+250</t>
  </si>
  <si>
    <t>Servicii de Verificator Tehnic atestat MLPAT pentru obiectivul : Largire la 4 benzi de circulatie, DN 1A sector km 12+260 - 13+250</t>
  </si>
  <si>
    <t>71356200-0</t>
  </si>
  <si>
    <t>Mentenanta echipamente IT DRDP Bucuresti si subunitati 2020 + prelungire 4 luni</t>
  </si>
  <si>
    <t>50320000-4</t>
  </si>
  <si>
    <t>Servicii confectionat piese metalice/prelucrare prin aschiere suport intermediar si ax intermediar</t>
  </si>
  <si>
    <t>45262670-8</t>
  </si>
  <si>
    <t>Servicii de Verificator Tehnic atestat MLPAT pentru obiectivul : "Bretea acces DN 1A in DN CB, Flux Mogosoaia - Chitila, sector DN CB km 66+360 - 66+680"</t>
  </si>
  <si>
    <t>Determinare consum de combustibil pentru autovehiculele din cadrul DRDP Bucuresti</t>
  </si>
  <si>
    <t>71632000-7</t>
  </si>
  <si>
    <t>Kit semnatura electronica (certificat digital calificat + e-token+aplicatie de semnare+transport), 1 bucata si Reinnoire semnatura electronica 11 bucati</t>
  </si>
  <si>
    <t>79132100-9</t>
  </si>
  <si>
    <t>Biroul Achizitii Directe</t>
  </si>
  <si>
    <t>Servivii de control tehnic pentru aparatele de aer conditionat din cadrul DRDP Bucuresti</t>
  </si>
  <si>
    <t>71356100-9</t>
  </si>
  <si>
    <t>Servicii de consultanta in protectia contra riscurilor si in controlul riscurilor</t>
  </si>
  <si>
    <t>Servicii de proiectare fazele ET+DALI+PAC+PTE inclusiv AT pentru obiectivul "Alunecare corp drum pe DN 7C km 57+520."</t>
  </si>
  <si>
    <t>Servicii de proiectare fazele ET+DALI+PAC+PTE inclusiv AT pentru obiectivul "Alunecare corp drum pe DN 7C km 58+750."</t>
  </si>
  <si>
    <t>Servicii de proiectare fazele ET+DALI+PAC+PTE inclusiv AT pentru obiectivul "Alunecare corp drum pe DN 7C km 59+600."</t>
  </si>
  <si>
    <t>Servicii de proiectare fazele ET+DALI+PAC+PTE inclusiv AT pentru obiectivul "Alunecare corp drum pe DN 7C km 59+950."</t>
  </si>
  <si>
    <t>Servicii de proiectare fazele ET+DALI+PAC+PTE inclusiv AT pentru obiectivul "Alunecare corp drum pe DN 7C km 60+400."</t>
  </si>
  <si>
    <t>Servicii de proiectare fazele ET+DALI+PAC+PTE inclusiv AT pentru obiectivul "Alunecare corp drum pe DN 7C km 60+950."</t>
  </si>
  <si>
    <t>Servicii de proiectare fazele ET+DALI+PAC+PTE inclusiv AT pentru obiectivul "Alunecare corp drum pe DN 7C km 63+050."</t>
  </si>
  <si>
    <t>Servicii de proiectare fazele ET+DALI+PAC+PTE inclusiv AT pentru obiectivul "Alunecare corp drum pe DN 7C km 64+560."</t>
  </si>
  <si>
    <t>Servicii de expertizare Tehnica pentru obiectivul : Imbunatirea conditiilor de circulatie pe DN 6 km 68+300 - 77+700 si km 82+786 - 84+345</t>
  </si>
  <si>
    <t>Mentenata</t>
  </si>
  <si>
    <t>Servicii de verificator tehnic atestat MLPAT pentru obiectivul :  Imbunatirea conditiilor de circulatie pe DN 6 km 68+300 - 77+700 si km 82+786 - 84+345</t>
  </si>
  <si>
    <t>Servicii de reparatii si denisipare puturi de adancime pe Autostrada A2 : km 19+800, Calea 2, km 49+000, Calea 2, km 64+000, CIC Lehliu</t>
  </si>
  <si>
    <t>76450000-2</t>
  </si>
  <si>
    <t>Actualizarea bazei de preturi la nivelul semestrului I al anului 2020 si Update de la versiunea v6.9 la v7.0 pentru licentele WindevRo - 10 bucati</t>
  </si>
  <si>
    <t>48000000-8</t>
  </si>
  <si>
    <t>Analiza Preturi</t>
  </si>
  <si>
    <t>Servicii de intocmire documentatii cadastrale si servicii de evaluare pentru imobilele necesar a fi expropriate in vederea realizarii obiectivului : Sistematizarea intersectiei DN 1 km 66+500 cu breteaua de legatura cu DN 1B</t>
  </si>
  <si>
    <t>71354300-7   71319000-7</t>
  </si>
  <si>
    <t>Servicii de Expertiza Tehnica pentru punerea in siguranta Drum National DN 10, sector km 73+100 - km 94+800 pentru diminuarea riscului de blocare a acestuia ca urmare a caderii stancilor de pe versantii adiacenti</t>
  </si>
  <si>
    <t>Servicii de proiectare faza Expertiza Tehnica pentru obiectivul : "Consolidare taluz rambleu pe DN 71 km 91+050 dr."</t>
  </si>
  <si>
    <t>Reinnoire licenta 12 luni (vehicule vehicule) FRESIA tester diagnoza JALTEST</t>
  </si>
  <si>
    <t>72540000-2</t>
  </si>
  <si>
    <t xml:space="preserve">Mentenanta </t>
  </si>
  <si>
    <t>Asigurarea pazei obiectivelor, bunurilor si valorilor la Sectia Autostrazi si ACI Giurgiu - pe o perioada de 12 luni - Lot 1 Sectia Autostrazi, Lot 2 ACI Giurgiu</t>
  </si>
  <si>
    <t>Verifcare metrologica bascula electronica pod auto, tip 3590EGTT, producator Scaleit, serie CA 2018003</t>
  </si>
  <si>
    <t>noiombrie</t>
  </si>
  <si>
    <t>Inspectie tehnica I.C.E.C.O.N pentru statia de asfalt marca AMMANN EB 90 K245</t>
  </si>
  <si>
    <t>71631100-1</t>
  </si>
  <si>
    <t>Etalonare statie asfalt AMMANN EB 90 K245</t>
  </si>
  <si>
    <t>Certificare produse : Mixturi asfaltice produse la statia de asfalt AMMANN EB 90 K245</t>
  </si>
  <si>
    <t>79132000-8</t>
  </si>
  <si>
    <t>Lucrari de instalare sistem detectare, semnalizare alarmare incendiu la DRDP Bucuresti - sediu</t>
  </si>
  <si>
    <t>45312100-8</t>
  </si>
  <si>
    <t>Lucrari de inlocuire cablu alimentare cu curent electric in ACI din Giurgiu</t>
  </si>
  <si>
    <t>45310000-3</t>
  </si>
  <si>
    <t>Demontare hala metalica - 1 bucata (DN CB km 52+400); cu recuperare materiale si reparatii la hala metalica - District Branesti</t>
  </si>
  <si>
    <t>Reparat si inlocuit rosturi de dilatatie la poduri, pasaje, viaducte pe raza DRDP Bucuresti - Sectia Autostrazi</t>
  </si>
  <si>
    <t>ILAC si BMS</t>
  </si>
  <si>
    <t>Lucrari de racordare cu energie electrica a cabinei de lucru amplasata pe sensul de iesire din tara in ACI Turnu Magurele</t>
  </si>
  <si>
    <t>45314320-0</t>
  </si>
  <si>
    <t>Servicii de Expertiza Tehnica, PAC+PTE+AT si executie a lucrarilor pentru obiectivul: Punere in siguranta drum national DN 10 sector km 79+650 - 80+150 dreapta si km 80+891 - 80+962 dreapta pentru diminuarea riscului de blocare a acestuia ca urmare a caderii stancilor de pe versantii adiacenti.</t>
  </si>
  <si>
    <t>71322500-6   71319000-7  71356200-0  45233130-9</t>
  </si>
  <si>
    <t>negociere fara publicarea unui anunt de participare</t>
  </si>
  <si>
    <t>Inspectie Tehnica Periodica - ITP pentru autoutilajele din cadrul DRDP Bucuresti</t>
  </si>
  <si>
    <t>Servicii vulcanizare pentru autoutilajele din cadrul DRDP Bucuresti</t>
  </si>
  <si>
    <t>50116500-6</t>
  </si>
  <si>
    <t>Servicii de Expertiza Tehnica pentru obiectivul :"Consolidare si refacere parte carosabila pe DN 1 km 115+150 - km 115+210".</t>
  </si>
  <si>
    <t>Verificare tehnica periodica arzatoare astatie AMMANN EB90</t>
  </si>
  <si>
    <t>TOTAL CONTRACTE SERVICII</t>
  </si>
  <si>
    <t>Servicii de colectare selectiva a deseurilor si a gunoiului menajer</t>
  </si>
  <si>
    <t>Servicii de proiectare faza Expertiza Tehnica, inclusiv liste de cantitati pentru obiectivul: Punere in siguranta drum national DN 10 sector km 79+650 - 80+150 dreapta si km 80+891 - 80+962 dreapta pentru diminuarea riscului de blocare a acestuia ca urmare a caderii stancilor de pe versantii adiacenti.</t>
  </si>
  <si>
    <t>Servicii de intocmire proiect tehnic pentru sisteme de supraveghere video conform recomandarilor primite dupa efectuarea analizei de risc pentru Central DRDP Bucuresti, Sectia Autostrazi si ACI Giurgiu</t>
  </si>
  <si>
    <t>Servicii de Expertiza Tehnica pentru obiectivul: "Consolidare si refacere parte carosabila pe DN 1 km 111+500 - km 111+600".</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</si>
</sst>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0.000000"/>
    <numFmt numFmtId="166" formatCode="[$-409]mmm\-yy;@"/>
  </numFmts>
  <fonts count="40">
    <font>
      <sz val="11"/>
      <color theme="1"/>
      <name val="Calibri"/>
      <family val="2"/>
      <scheme val="minor"/>
    </font>
    <font>
      <sz val="10"/>
      <name val="Arial"/>
      <family val="2"/>
    </font>
    <font>
      <sz val="10"/>
      <name val="Calibri"/>
      <family val="2"/>
      <charset val="1"/>
    </font>
    <font>
      <sz val="9"/>
      <name val="Times New Roman"/>
      <family val="1"/>
    </font>
    <font>
      <b/>
      <sz val="9"/>
      <name val="Times New Roman"/>
      <family val="1"/>
    </font>
    <font>
      <sz val="9"/>
      <color indexed="8"/>
      <name val="Times New Roman"/>
      <family val="1"/>
    </font>
    <font>
      <sz val="8"/>
      <color indexed="8"/>
      <name val="Times New Roman"/>
      <family val="1"/>
    </font>
    <font>
      <i/>
      <sz val="9"/>
      <name val="Times New Roman"/>
      <family val="1"/>
    </font>
    <font>
      <sz val="9"/>
      <color theme="1"/>
      <name val="Calibri"/>
      <family val="2"/>
      <scheme val="minor"/>
    </font>
    <font>
      <b/>
      <sz val="12"/>
      <name val="Times New Roman"/>
      <family val="1"/>
    </font>
    <font>
      <sz val="10"/>
      <name val="Times New Roman"/>
      <family val="1"/>
    </font>
    <font>
      <b/>
      <sz val="10"/>
      <name val="Times New Roman"/>
      <family val="1"/>
    </font>
    <font>
      <sz val="10"/>
      <color theme="1"/>
      <name val="Times New Roman"/>
      <family val="1"/>
    </font>
    <font>
      <sz val="12"/>
      <color theme="1"/>
      <name val="Times New Roman"/>
      <family val="1"/>
    </font>
    <font>
      <sz val="12"/>
      <name val="Times New Roman"/>
      <family val="1"/>
    </font>
    <font>
      <sz val="12"/>
      <name val="Times New Roman"/>
      <family val="1"/>
      <charset val="186"/>
    </font>
    <font>
      <sz val="11"/>
      <name val="Times New Roman"/>
      <family val="1"/>
    </font>
    <font>
      <b/>
      <sz val="11"/>
      <color theme="1"/>
      <name val="Calibri"/>
      <family val="2"/>
      <scheme val="minor"/>
    </font>
    <font>
      <sz val="11"/>
      <color rgb="FFFFFF00"/>
      <name val="Calibri"/>
      <family val="2"/>
      <scheme val="minor"/>
    </font>
    <font>
      <b/>
      <sz val="11"/>
      <color rgb="FFFFFF00"/>
      <name val="Calibri"/>
      <family val="2"/>
      <scheme val="minor"/>
    </font>
    <font>
      <b/>
      <sz val="11"/>
      <color rgb="FFFF0000"/>
      <name val="Calibri"/>
      <family val="2"/>
      <scheme val="minor"/>
    </font>
    <font>
      <sz val="12"/>
      <name val="Arial"/>
      <family val="2"/>
      <charset val="238"/>
    </font>
    <font>
      <sz val="11"/>
      <color theme="1"/>
      <name val="Times New Roman"/>
      <family val="1"/>
    </font>
    <font>
      <b/>
      <sz val="9"/>
      <color rgb="FFFFFF00"/>
      <name val="Times New Roman"/>
      <family val="1"/>
    </font>
    <font>
      <b/>
      <sz val="10"/>
      <color theme="1"/>
      <name val="Times New Roman"/>
      <family val="1"/>
    </font>
    <font>
      <b/>
      <sz val="10"/>
      <color theme="9" tint="-0.499984740745262"/>
      <name val="Times New Roman"/>
      <family val="1"/>
    </font>
    <font>
      <b/>
      <sz val="9"/>
      <color theme="9" tint="-0.499984740745262"/>
      <name val="Times New Roman"/>
      <family val="1"/>
    </font>
    <font>
      <b/>
      <sz val="11"/>
      <name val="Times New Roman"/>
      <family val="1"/>
    </font>
    <font>
      <b/>
      <sz val="9"/>
      <color rgb="FFFF0000"/>
      <name val="Times New Roman"/>
      <family val="1"/>
    </font>
    <font>
      <sz val="8"/>
      <color theme="1"/>
      <name val="Times New Roman"/>
      <family val="1"/>
    </font>
    <font>
      <b/>
      <i/>
      <sz val="9"/>
      <color rgb="FFFFFF00"/>
      <name val="Times New Roman"/>
      <family val="1"/>
    </font>
    <font>
      <sz val="9"/>
      <color rgb="FFFFFF00"/>
      <name val="Times New Roman"/>
      <family val="1"/>
    </font>
    <font>
      <sz val="10"/>
      <color rgb="FFFFFF00"/>
      <name val="Times New Roman"/>
      <family val="1"/>
    </font>
    <font>
      <sz val="8"/>
      <name val="Times New Roman"/>
      <family val="1"/>
    </font>
    <font>
      <b/>
      <sz val="10"/>
      <color rgb="FFFF0000"/>
      <name val="Times New Roman"/>
      <family val="1"/>
    </font>
    <font>
      <b/>
      <sz val="9"/>
      <color rgb="FFFFFF00"/>
      <name val="Calibri"/>
      <family val="2"/>
      <scheme val="minor"/>
    </font>
    <font>
      <b/>
      <sz val="8"/>
      <color indexed="8"/>
      <name val="Times New Roman"/>
      <family val="1"/>
    </font>
    <font>
      <b/>
      <sz val="8"/>
      <color rgb="FFFF0000"/>
      <name val="Times New Roman"/>
      <family val="1"/>
    </font>
    <font>
      <b/>
      <sz val="10"/>
      <color rgb="FFFFFF00"/>
      <name val="Times New Roman"/>
      <family val="1"/>
    </font>
    <font>
      <b/>
      <sz val="8"/>
      <name val="Times New Roman"/>
      <family val="1"/>
    </font>
  </fonts>
  <fills count="13">
    <fill>
      <patternFill patternType="none"/>
    </fill>
    <fill>
      <patternFill patternType="gray125"/>
    </fill>
    <fill>
      <patternFill patternType="solid">
        <fgColor theme="0"/>
        <bgColor indexed="64"/>
      </patternFill>
    </fill>
    <fill>
      <patternFill patternType="solid">
        <fgColor theme="4" tint="0.79998168889431442"/>
        <bgColor indexed="34"/>
      </patternFill>
    </fill>
    <fill>
      <patternFill patternType="solid">
        <fgColor theme="0"/>
        <bgColor indexed="41"/>
      </patternFill>
    </fill>
    <fill>
      <patternFill patternType="solid">
        <fgColor theme="0"/>
        <bgColor indexed="34"/>
      </patternFill>
    </fill>
    <fill>
      <patternFill patternType="solid">
        <fgColor theme="0"/>
        <bgColor indexed="9"/>
      </patternFill>
    </fill>
    <fill>
      <patternFill patternType="solid">
        <fgColor theme="0" tint="-0.249977111117893"/>
        <bgColor indexed="64"/>
      </patternFill>
    </fill>
    <fill>
      <patternFill patternType="solid">
        <fgColor theme="0" tint="-0.14999847407452621"/>
        <bgColor indexed="34"/>
      </patternFill>
    </fill>
    <fill>
      <patternFill patternType="solid">
        <fgColor theme="0" tint="-0.34998626667073579"/>
        <bgColor indexed="64"/>
      </patternFill>
    </fill>
    <fill>
      <patternFill patternType="solid">
        <fgColor theme="0" tint="-0.34998626667073579"/>
        <bgColor indexed="34"/>
      </patternFill>
    </fill>
    <fill>
      <patternFill patternType="solid">
        <fgColor rgb="FFFFFF00"/>
        <bgColor indexed="64"/>
      </patternFill>
    </fill>
    <fill>
      <patternFill patternType="solid">
        <fgColor rgb="FFFFFF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44" fontId="1" fillId="0" borderId="0" applyFont="0" applyFill="0" applyBorder="0" applyAlignment="0" applyProtection="0"/>
  </cellStyleXfs>
  <cellXfs count="220">
    <xf numFmtId="0" fontId="0" fillId="0" borderId="0" xfId="0"/>
    <xf numFmtId="0" fontId="4" fillId="2" borderId="0" xfId="5" applyFont="1" applyFill="1" applyAlignment="1">
      <alignment horizontal="center"/>
    </xf>
    <xf numFmtId="0" fontId="8" fillId="2" borderId="0" xfId="1" applyFont="1" applyFill="1"/>
    <xf numFmtId="0" fontId="3" fillId="2" borderId="0" xfId="5" applyFont="1" applyFill="1" applyAlignment="1">
      <alignment horizontal="center"/>
    </xf>
    <xf numFmtId="0" fontId="5" fillId="2" borderId="0" xfId="1" applyFont="1" applyFill="1"/>
    <xf numFmtId="0" fontId="6" fillId="2" borderId="0" xfId="1" applyFont="1" applyFill="1"/>
    <xf numFmtId="0" fontId="4" fillId="3" borderId="0" xfId="1" applyFont="1" applyFill="1" applyBorder="1" applyAlignment="1">
      <alignment horizontal="left" vertical="center" wrapText="1" readingOrder="1"/>
    </xf>
    <xf numFmtId="0" fontId="7" fillId="2" borderId="0" xfId="1" applyFont="1" applyFill="1" applyBorder="1" applyAlignment="1">
      <alignment horizontal="left" vertical="center" wrapText="1"/>
    </xf>
    <xf numFmtId="0" fontId="0" fillId="0" borderId="0" xfId="0"/>
    <xf numFmtId="0" fontId="10" fillId="2" borderId="1" xfId="5" applyFont="1" applyFill="1" applyBorder="1" applyAlignment="1">
      <alignment horizontal="left" vertical="center" wrapText="1"/>
    </xf>
    <xf numFmtId="0" fontId="0" fillId="2" borderId="0" xfId="0" applyFill="1"/>
    <xf numFmtId="0" fontId="10" fillId="2" borderId="1" xfId="1" applyFont="1" applyFill="1" applyBorder="1" applyAlignment="1">
      <alignment horizontal="left" vertical="center" wrapText="1" readingOrder="1"/>
    </xf>
    <xf numFmtId="49" fontId="10" fillId="2" borderId="1" xfId="5" applyNumberFormat="1" applyFont="1" applyFill="1" applyBorder="1" applyAlignment="1">
      <alignment horizontal="center" vertical="center" wrapText="1"/>
    </xf>
    <xf numFmtId="4" fontId="3" fillId="2" borderId="0" xfId="1" applyNumberFormat="1" applyFont="1" applyFill="1" applyBorder="1" applyAlignment="1">
      <alignment horizontal="center" vertical="center" wrapText="1"/>
    </xf>
    <xf numFmtId="0" fontId="16" fillId="2" borderId="1" xfId="5" applyFont="1" applyFill="1" applyBorder="1" applyAlignment="1">
      <alignment horizontal="center" vertical="center" wrapText="1"/>
    </xf>
    <xf numFmtId="4" fontId="10" fillId="2" borderId="0" xfId="5" applyNumberFormat="1" applyFont="1" applyFill="1" applyBorder="1" applyAlignment="1">
      <alignment horizontal="center" vertical="center" wrapText="1"/>
    </xf>
    <xf numFmtId="0" fontId="4" fillId="2" borderId="0" xfId="1" applyFont="1" applyFill="1" applyBorder="1" applyAlignment="1">
      <alignment horizontal="left" vertical="center"/>
    </xf>
    <xf numFmtId="0" fontId="3" fillId="4" borderId="0" xfId="1" applyFont="1" applyFill="1" applyBorder="1" applyAlignment="1">
      <alignment horizontal="center" vertical="center" wrapText="1"/>
    </xf>
    <xf numFmtId="0" fontId="3" fillId="2" borderId="0" xfId="1" applyFont="1" applyFill="1" applyBorder="1" applyAlignment="1">
      <alignment horizontal="left" vertical="center" wrapText="1"/>
    </xf>
    <xf numFmtId="0" fontId="10" fillId="2" borderId="1" xfId="5" applyFont="1" applyFill="1" applyBorder="1" applyAlignment="1">
      <alignment horizontal="center" vertical="center" wrapText="1"/>
    </xf>
    <xf numFmtId="0" fontId="3" fillId="2" borderId="0" xfId="1" applyFont="1" applyFill="1" applyBorder="1" applyAlignment="1">
      <alignment horizontal="center" vertical="center" wrapText="1"/>
    </xf>
    <xf numFmtId="0" fontId="13" fillId="2" borderId="0" xfId="0" applyFont="1" applyFill="1"/>
    <xf numFmtId="0" fontId="13" fillId="2" borderId="0" xfId="0" applyFont="1" applyFill="1" applyAlignment="1">
      <alignment horizontal="center"/>
    </xf>
    <xf numFmtId="0" fontId="4" fillId="6" borderId="1" xfId="1" applyFont="1" applyFill="1" applyBorder="1"/>
    <xf numFmtId="0" fontId="4" fillId="6" borderId="1" xfId="1" applyFont="1" applyFill="1" applyBorder="1" applyAlignment="1">
      <alignment horizontal="left" vertical="center" wrapText="1"/>
    </xf>
    <xf numFmtId="0" fontId="4" fillId="6" borderId="1" xfId="1" applyFont="1" applyFill="1" applyBorder="1" applyAlignment="1">
      <alignment horizontal="left" vertical="center"/>
    </xf>
    <xf numFmtId="0" fontId="3" fillId="2" borderId="1" xfId="1" applyFont="1" applyFill="1" applyBorder="1" applyAlignment="1">
      <alignment horizontal="center" vertical="center"/>
    </xf>
    <xf numFmtId="165" fontId="3" fillId="2" borderId="1" xfId="5" applyNumberFormat="1"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0" xfId="0" applyFont="1" applyFill="1" applyAlignment="1"/>
    <xf numFmtId="0" fontId="14" fillId="2" borderId="0" xfId="0" applyFont="1" applyFill="1" applyAlignment="1">
      <alignment horizontal="left"/>
    </xf>
    <xf numFmtId="0" fontId="9" fillId="2" borderId="0" xfId="0" applyFont="1" applyFill="1" applyAlignment="1">
      <alignment horizontal="left"/>
    </xf>
    <xf numFmtId="0" fontId="0" fillId="7" borderId="0" xfId="0" applyFill="1"/>
    <xf numFmtId="0" fontId="19" fillId="7" borderId="0" xfId="0" applyFont="1" applyFill="1"/>
    <xf numFmtId="0" fontId="17" fillId="7" borderId="0" xfId="0" applyFont="1" applyFill="1"/>
    <xf numFmtId="4" fontId="18" fillId="7" borderId="0" xfId="0" applyNumberFormat="1" applyFont="1" applyFill="1"/>
    <xf numFmtId="4" fontId="20" fillId="7" borderId="0" xfId="0" applyNumberFormat="1" applyFont="1" applyFill="1"/>
    <xf numFmtId="0" fontId="4" fillId="8" borderId="1" xfId="1" applyFont="1" applyFill="1" applyBorder="1" applyAlignment="1">
      <alignment horizontal="center" vertical="center" wrapText="1" readingOrder="1"/>
    </xf>
    <xf numFmtId="0" fontId="4" fillId="8" borderId="1" xfId="1" applyFont="1" applyFill="1" applyBorder="1" applyAlignment="1">
      <alignment vertical="center" wrapText="1" readingOrder="1"/>
    </xf>
    <xf numFmtId="0" fontId="21" fillId="2" borderId="0" xfId="0" applyFont="1" applyFill="1"/>
    <xf numFmtId="1" fontId="10" fillId="2" borderId="1" xfId="5" applyNumberFormat="1" applyFont="1" applyFill="1" applyBorder="1" applyAlignment="1">
      <alignment horizontal="center" vertical="center" wrapText="1"/>
    </xf>
    <xf numFmtId="0" fontId="0" fillId="0" borderId="1" xfId="0" applyBorder="1"/>
    <xf numFmtId="0" fontId="14" fillId="2" borderId="0" xfId="5" applyFont="1" applyFill="1" applyAlignment="1">
      <alignment horizontal="center"/>
    </xf>
    <xf numFmtId="4" fontId="22" fillId="2" borderId="1" xfId="0" applyNumberFormat="1" applyFont="1" applyFill="1" applyBorder="1" applyAlignment="1">
      <alignment horizontal="center" vertical="center"/>
    </xf>
    <xf numFmtId="0" fontId="13" fillId="0" borderId="0" xfId="0" applyFont="1" applyFill="1"/>
    <xf numFmtId="1" fontId="10" fillId="2" borderId="1" xfId="1" applyNumberFormat="1" applyFont="1" applyFill="1" applyBorder="1" applyAlignment="1">
      <alignment horizontal="center" vertical="center" wrapText="1"/>
    </xf>
    <xf numFmtId="4" fontId="10" fillId="2" borderId="1" xfId="1" applyNumberFormat="1" applyFont="1" applyFill="1" applyBorder="1" applyAlignment="1">
      <alignment horizontal="center" vertical="center" wrapText="1"/>
    </xf>
    <xf numFmtId="0" fontId="10" fillId="5" borderId="1" xfId="1" applyFont="1" applyFill="1" applyBorder="1" applyAlignment="1">
      <alignment horizontal="center" vertical="center" wrapText="1" readingOrder="1"/>
    </xf>
    <xf numFmtId="4" fontId="10" fillId="2" borderId="1" xfId="5"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3" fillId="2" borderId="0" xfId="0" applyFont="1" applyFill="1" applyAlignment="1">
      <alignment horizontal="center"/>
    </xf>
    <xf numFmtId="0" fontId="10" fillId="2" borderId="1" xfId="5"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5" borderId="1" xfId="1" applyFont="1" applyFill="1" applyBorder="1" applyAlignment="1">
      <alignment vertical="center" wrapText="1" readingOrder="1"/>
    </xf>
    <xf numFmtId="4" fontId="10" fillId="5" borderId="1" xfId="1" applyNumberFormat="1" applyFont="1" applyFill="1" applyBorder="1" applyAlignment="1">
      <alignment horizontal="center" vertical="center" wrapText="1" readingOrder="1"/>
    </xf>
    <xf numFmtId="0" fontId="10" fillId="5" borderId="1" xfId="1" applyFont="1" applyFill="1" applyBorder="1" applyAlignment="1">
      <alignment horizontal="center" vertical="center" wrapText="1"/>
    </xf>
    <xf numFmtId="0" fontId="3" fillId="5" borderId="1" xfId="1" applyFont="1" applyFill="1" applyBorder="1" applyAlignment="1">
      <alignment horizontal="center" vertical="center" wrapText="1" readingOrder="1"/>
    </xf>
    <xf numFmtId="0" fontId="12" fillId="2" borderId="1" xfId="0" applyFont="1" applyFill="1" applyBorder="1" applyAlignment="1">
      <alignment vertical="center" wrapText="1"/>
    </xf>
    <xf numFmtId="0" fontId="0" fillId="2" borderId="1" xfId="0" applyFill="1" applyBorder="1"/>
    <xf numFmtId="4" fontId="3" fillId="2" borderId="1" xfId="1" applyNumberFormat="1" applyFont="1" applyFill="1" applyBorder="1" applyAlignment="1">
      <alignment horizontal="center" vertical="center" wrapText="1"/>
    </xf>
    <xf numFmtId="0" fontId="10" fillId="5" borderId="1" xfId="1" applyNumberFormat="1" applyFont="1" applyFill="1" applyBorder="1" applyAlignment="1">
      <alignment vertical="center" wrapText="1" readingOrder="1"/>
    </xf>
    <xf numFmtId="4" fontId="16" fillId="2" borderId="1" xfId="5" applyNumberFormat="1" applyFont="1" applyFill="1" applyBorder="1" applyAlignment="1">
      <alignment horizontal="center" vertical="center" wrapText="1"/>
    </xf>
    <xf numFmtId="1" fontId="16" fillId="2" borderId="1" xfId="1" applyNumberFormat="1" applyFont="1" applyFill="1" applyBorder="1" applyAlignment="1">
      <alignment horizontal="center" vertical="center" wrapText="1"/>
    </xf>
    <xf numFmtId="1" fontId="16" fillId="2" borderId="1" xfId="5" applyNumberFormat="1" applyFont="1" applyFill="1" applyBorder="1" applyAlignment="1">
      <alignment horizontal="center" vertical="center" wrapText="1"/>
    </xf>
    <xf numFmtId="0" fontId="0" fillId="9" borderId="0" xfId="0" applyFill="1"/>
    <xf numFmtId="0" fontId="0" fillId="9" borderId="0" xfId="0" applyFill="1" applyBorder="1"/>
    <xf numFmtId="0" fontId="16" fillId="2" borderId="1" xfId="1" applyFont="1" applyFill="1" applyBorder="1" applyAlignment="1">
      <alignment horizontal="center" vertical="center" wrapText="1"/>
    </xf>
    <xf numFmtId="0" fontId="25" fillId="9" borderId="0" xfId="0" applyFont="1" applyFill="1" applyBorder="1" applyAlignment="1">
      <alignment vertical="center" wrapText="1"/>
    </xf>
    <xf numFmtId="0" fontId="26" fillId="9" borderId="0" xfId="1" applyFont="1" applyFill="1" applyBorder="1" applyAlignment="1">
      <alignment vertical="center" wrapText="1"/>
    </xf>
    <xf numFmtId="0" fontId="3" fillId="9" borderId="0" xfId="1" applyFont="1" applyFill="1" applyBorder="1" applyAlignment="1">
      <alignment vertical="center" wrapText="1"/>
    </xf>
    <xf numFmtId="0" fontId="3" fillId="9" borderId="0" xfId="1" applyFont="1" applyFill="1" applyBorder="1" applyAlignment="1">
      <alignment horizontal="center" vertical="center" wrapText="1"/>
    </xf>
    <xf numFmtId="0" fontId="4" fillId="9" borderId="0" xfId="1" applyFont="1" applyFill="1" applyBorder="1" applyAlignment="1">
      <alignment horizontal="center" vertical="center" wrapText="1"/>
    </xf>
    <xf numFmtId="0" fontId="3" fillId="9" borderId="0" xfId="1" applyFont="1" applyFill="1" applyBorder="1" applyAlignment="1">
      <alignment horizontal="left" vertical="center" wrapText="1"/>
    </xf>
    <xf numFmtId="0" fontId="26" fillId="9" borderId="0" xfId="1" applyFont="1" applyFill="1" applyBorder="1" applyAlignment="1">
      <alignment horizontal="center" vertical="center" wrapText="1"/>
    </xf>
    <xf numFmtId="0" fontId="6" fillId="9" borderId="0" xfId="1" applyFont="1" applyFill="1"/>
    <xf numFmtId="0" fontId="23" fillId="9" borderId="0" xfId="1" applyFont="1" applyFill="1" applyBorder="1" applyAlignment="1">
      <alignment horizontal="center" vertical="center" wrapText="1"/>
    </xf>
    <xf numFmtId="4" fontId="4" fillId="10" borderId="0" xfId="1" applyNumberFormat="1" applyFont="1" applyFill="1" applyBorder="1" applyAlignment="1">
      <alignment horizontal="left" vertical="center" wrapText="1" readingOrder="1"/>
    </xf>
    <xf numFmtId="0" fontId="6" fillId="9" borderId="0" xfId="1" applyFont="1" applyFill="1" applyBorder="1"/>
    <xf numFmtId="0" fontId="28" fillId="9" borderId="0" xfId="1" applyFont="1" applyFill="1" applyBorder="1" applyAlignment="1">
      <alignment horizontal="center" vertical="center" wrapText="1"/>
    </xf>
    <xf numFmtId="0" fontId="10" fillId="2" borderId="1" xfId="1" applyFont="1" applyFill="1" applyBorder="1" applyAlignment="1">
      <alignment horizontal="center" vertical="center" wrapText="1"/>
    </xf>
    <xf numFmtId="4" fontId="10" fillId="2" borderId="1" xfId="5" applyNumberFormat="1" applyFont="1" applyFill="1" applyBorder="1" applyAlignment="1">
      <alignment horizontal="left" vertical="center" wrapText="1"/>
    </xf>
    <xf numFmtId="0" fontId="10" fillId="2" borderId="1" xfId="5" applyFont="1" applyFill="1" applyBorder="1" applyAlignment="1">
      <alignment horizontal="center" vertical="center" wrapText="1"/>
    </xf>
    <xf numFmtId="0" fontId="10" fillId="2" borderId="1" xfId="5" applyFont="1" applyFill="1" applyBorder="1" applyAlignment="1">
      <alignment horizontal="center" vertical="center" wrapText="1"/>
    </xf>
    <xf numFmtId="0" fontId="7" fillId="9" borderId="0" xfId="1" applyFont="1" applyFill="1" applyBorder="1" applyAlignment="1">
      <alignment horizontal="left" vertical="center" wrapText="1"/>
    </xf>
    <xf numFmtId="4" fontId="7" fillId="9" borderId="0" xfId="1" applyNumberFormat="1" applyFont="1" applyFill="1" applyBorder="1" applyAlignment="1">
      <alignment horizontal="center" vertical="center" wrapText="1"/>
    </xf>
    <xf numFmtId="0" fontId="23" fillId="9" borderId="2" xfId="1" applyFont="1" applyFill="1" applyBorder="1" applyAlignment="1">
      <alignment vertical="center" wrapText="1"/>
    </xf>
    <xf numFmtId="0" fontId="23" fillId="9" borderId="0" xfId="1" applyFont="1" applyFill="1" applyBorder="1" applyAlignment="1">
      <alignment vertical="center" wrapText="1"/>
    </xf>
    <xf numFmtId="0" fontId="16" fillId="5" borderId="1" xfId="1" applyNumberFormat="1" applyFont="1" applyFill="1" applyBorder="1" applyAlignment="1">
      <alignment vertical="center" wrapText="1" readingOrder="1"/>
    </xf>
    <xf numFmtId="4" fontId="16" fillId="2" borderId="1" xfId="1" applyNumberFormat="1" applyFont="1" applyFill="1" applyBorder="1" applyAlignment="1">
      <alignment horizontal="center" vertical="center" wrapText="1"/>
    </xf>
    <xf numFmtId="0" fontId="28" fillId="9" borderId="0" xfId="1" applyFont="1" applyFill="1" applyBorder="1" applyAlignment="1">
      <alignment horizontal="left" vertical="center" wrapText="1"/>
    </xf>
    <xf numFmtId="0" fontId="10" fillId="2" borderId="1" xfId="0" applyFont="1" applyFill="1" applyBorder="1" applyAlignment="1">
      <alignment horizontal="left" vertical="center" wrapText="1"/>
    </xf>
    <xf numFmtId="4" fontId="10" fillId="2" borderId="1" xfId="1" applyNumberFormat="1" applyFont="1" applyFill="1" applyBorder="1" applyAlignment="1">
      <alignment horizontal="center" vertical="center" wrapText="1" readingOrder="1"/>
    </xf>
    <xf numFmtId="4" fontId="3" fillId="9" borderId="0" xfId="1" applyNumberFormat="1" applyFont="1" applyFill="1" applyBorder="1" applyAlignment="1">
      <alignment horizontal="center" vertical="center" wrapText="1"/>
    </xf>
    <xf numFmtId="0" fontId="4" fillId="10" borderId="0" xfId="1" applyFont="1" applyFill="1" applyBorder="1" applyAlignment="1">
      <alignment horizontal="left" vertical="center" wrapText="1" readingOrder="1"/>
    </xf>
    <xf numFmtId="0" fontId="4" fillId="5" borderId="0" xfId="1" applyFont="1" applyFill="1" applyBorder="1" applyAlignment="1">
      <alignment horizontal="left" vertical="center" wrapText="1" readingOrder="1"/>
    </xf>
    <xf numFmtId="0" fontId="3" fillId="9" borderId="0" xfId="1" applyFont="1" applyFill="1" applyBorder="1" applyAlignment="1">
      <alignment horizontal="center" vertical="center" wrapText="1"/>
    </xf>
    <xf numFmtId="0" fontId="23" fillId="9" borderId="2" xfId="1" applyFont="1" applyFill="1" applyBorder="1" applyAlignment="1">
      <alignment horizontal="center" vertical="center" wrapText="1"/>
    </xf>
    <xf numFmtId="0" fontId="3" fillId="9"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3" fillId="9" borderId="0" xfId="1" applyFont="1" applyFill="1" applyBorder="1" applyAlignment="1">
      <alignment horizontal="center" vertical="center" wrapText="1"/>
    </xf>
    <xf numFmtId="49" fontId="10" fillId="2" borderId="1" xfId="1" applyNumberFormat="1" applyFont="1" applyFill="1" applyBorder="1" applyAlignment="1">
      <alignment horizontal="center" vertical="center" wrapText="1"/>
    </xf>
    <xf numFmtId="0" fontId="31" fillId="3" borderId="0" xfId="1" applyFont="1" applyFill="1" applyBorder="1" applyAlignment="1">
      <alignment horizontal="left" vertical="center" wrapText="1" readingOrder="1"/>
    </xf>
    <xf numFmtId="1" fontId="10" fillId="0" borderId="1" xfId="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0" fillId="0" borderId="1" xfId="5" applyFont="1" applyFill="1" applyBorder="1" applyAlignment="1">
      <alignment horizontal="center" vertical="center" wrapText="1"/>
    </xf>
    <xf numFmtId="4" fontId="22" fillId="0" borderId="1" xfId="0" applyNumberFormat="1" applyFont="1" applyFill="1" applyBorder="1" applyAlignment="1">
      <alignment horizontal="center" vertical="center"/>
    </xf>
    <xf numFmtId="4" fontId="10" fillId="0" borderId="1" xfId="1" applyNumberFormat="1" applyFont="1" applyFill="1" applyBorder="1" applyAlignment="1">
      <alignment horizontal="center" vertical="center" wrapText="1"/>
    </xf>
    <xf numFmtId="1" fontId="10" fillId="0" borderId="1" xfId="5" applyNumberFormat="1" applyFont="1" applyFill="1" applyBorder="1" applyAlignment="1">
      <alignment horizontal="center" vertical="center" wrapText="1"/>
    </xf>
    <xf numFmtId="4" fontId="10" fillId="0" borderId="1" xfId="5"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 fontId="10" fillId="0" borderId="1" xfId="1" applyNumberFormat="1" applyFont="1" applyFill="1" applyBorder="1" applyAlignment="1">
      <alignment horizontal="center" vertical="center" wrapText="1" readingOrder="1"/>
    </xf>
    <xf numFmtId="4" fontId="3" fillId="0" borderId="1" xfId="1" applyNumberFormat="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9" borderId="0" xfId="1" applyFont="1" applyFill="1" applyBorder="1" applyAlignment="1">
      <alignment horizontal="center" vertical="center" wrapText="1"/>
    </xf>
    <xf numFmtId="0" fontId="3" fillId="2" borderId="1" xfId="5" applyFont="1" applyFill="1" applyBorder="1" applyAlignment="1">
      <alignment horizontal="center" vertical="center" wrapText="1"/>
    </xf>
    <xf numFmtId="0" fontId="32" fillId="9" borderId="0" xfId="1" applyFont="1" applyFill="1" applyAlignment="1">
      <alignment horizontal="center" vertical="center" wrapText="1"/>
    </xf>
    <xf numFmtId="1" fontId="10" fillId="2" borderId="4" xfId="5" applyNumberFormat="1" applyFont="1" applyFill="1" applyBorder="1" applyAlignment="1">
      <alignment horizontal="center" vertical="center" wrapText="1"/>
    </xf>
    <xf numFmtId="4" fontId="10" fillId="2" borderId="4" xfId="5" applyNumberFormat="1" applyFont="1" applyFill="1" applyBorder="1" applyAlignment="1">
      <alignment horizontal="center" vertical="center" wrapText="1"/>
    </xf>
    <xf numFmtId="0" fontId="3" fillId="3" borderId="0" xfId="1" applyFont="1" applyFill="1" applyBorder="1" applyAlignment="1">
      <alignment horizontal="center" vertical="center" wrapText="1" readingOrder="1"/>
    </xf>
    <xf numFmtId="166" fontId="3" fillId="2" borderId="1" xfId="0" applyNumberFormat="1" applyFont="1" applyFill="1" applyBorder="1" applyAlignment="1">
      <alignment horizontal="center" vertical="center" wrapText="1"/>
    </xf>
    <xf numFmtId="0" fontId="23" fillId="11" borderId="0" xfId="1" applyFont="1" applyFill="1" applyBorder="1" applyAlignment="1">
      <alignment vertical="center" wrapText="1"/>
    </xf>
    <xf numFmtId="0" fontId="23" fillId="12" borderId="0" xfId="1" applyFont="1" applyFill="1" applyBorder="1" applyAlignment="1">
      <alignment horizontal="left" vertical="center" wrapText="1" readingOrder="1"/>
    </xf>
    <xf numFmtId="0" fontId="23" fillId="11" borderId="0" xfId="1" applyFont="1" applyFill="1" applyBorder="1" applyAlignment="1">
      <alignment horizontal="center" vertical="center" wrapText="1"/>
    </xf>
    <xf numFmtId="0" fontId="32" fillId="9" borderId="0" xfId="1" applyFont="1" applyFill="1" applyAlignment="1">
      <alignment horizontal="center" vertical="center" wrapText="1"/>
    </xf>
    <xf numFmtId="0" fontId="23" fillId="9" borderId="0" xfId="1" applyFont="1" applyFill="1" applyBorder="1" applyAlignment="1">
      <alignment horizontal="center" vertical="center" wrapText="1"/>
    </xf>
    <xf numFmtId="0" fontId="3" fillId="9" borderId="0" xfId="1" applyFont="1" applyFill="1" applyBorder="1" applyAlignment="1">
      <alignment horizontal="center" vertical="center" wrapText="1"/>
    </xf>
    <xf numFmtId="0" fontId="23" fillId="2" borderId="0" xfId="1" applyFont="1" applyFill="1" applyBorder="1" applyAlignment="1">
      <alignment horizontal="left" vertical="center" wrapText="1"/>
    </xf>
    <xf numFmtId="0" fontId="29" fillId="9" borderId="2" xfId="0" applyFont="1" applyFill="1" applyBorder="1" applyAlignment="1">
      <alignment vertical="center" wrapText="1"/>
    </xf>
    <xf numFmtId="0" fontId="29" fillId="9" borderId="0" xfId="0" applyFont="1" applyFill="1" applyBorder="1" applyAlignment="1">
      <alignment vertical="center" wrapText="1"/>
    </xf>
    <xf numFmtId="4" fontId="16" fillId="2" borderId="1" xfId="5" applyNumberFormat="1" applyFont="1" applyFill="1" applyBorder="1" applyAlignment="1">
      <alignment horizontal="left" vertical="center" wrapText="1"/>
    </xf>
    <xf numFmtId="0" fontId="10" fillId="2" borderId="1" xfId="5" applyFont="1" applyFill="1" applyBorder="1" applyAlignment="1">
      <alignment horizontal="center" vertical="center" wrapText="1"/>
    </xf>
    <xf numFmtId="0" fontId="15" fillId="2" borderId="0"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13" fillId="2" borderId="0" xfId="0" applyFont="1" applyFill="1" applyAlignment="1">
      <alignment horizontal="center"/>
    </xf>
    <xf numFmtId="4" fontId="6" fillId="2" borderId="0" xfId="1" applyNumberFormat="1" applyFont="1" applyFill="1"/>
    <xf numFmtId="0" fontId="10" fillId="2" borderId="4" xfId="5" applyFont="1" applyFill="1" applyBorder="1" applyAlignment="1">
      <alignment horizontal="center" vertical="center" wrapText="1"/>
    </xf>
    <xf numFmtId="0" fontId="13" fillId="2" borderId="0" xfId="0" applyFont="1" applyFill="1" applyAlignment="1"/>
    <xf numFmtId="0" fontId="32" fillId="9" borderId="0" xfId="1" applyFont="1" applyFill="1" applyAlignment="1">
      <alignment horizontal="center" vertical="center" wrapText="1"/>
    </xf>
    <xf numFmtId="0" fontId="35" fillId="0" borderId="0" xfId="0" applyFont="1" applyAlignment="1">
      <alignment horizontal="center" vertical="center" wrapText="1"/>
    </xf>
    <xf numFmtId="0" fontId="10" fillId="2" borderId="1" xfId="5" applyFont="1" applyFill="1" applyBorder="1" applyAlignment="1">
      <alignment horizontal="center" vertical="center" wrapText="1"/>
    </xf>
    <xf numFmtId="0" fontId="28" fillId="3" borderId="0" xfId="1" applyFont="1" applyFill="1" applyBorder="1" applyAlignment="1">
      <alignment horizontal="left" vertical="center" wrapText="1" readingOrder="1"/>
    </xf>
    <xf numFmtId="0" fontId="31" fillId="9" borderId="0" xfId="1" applyFont="1" applyFill="1" applyBorder="1" applyAlignment="1">
      <alignment horizontal="center" vertical="center" wrapText="1"/>
    </xf>
    <xf numFmtId="3" fontId="10" fillId="2" borderId="1" xfId="5" applyNumberFormat="1" applyFont="1" applyFill="1" applyBorder="1" applyAlignment="1">
      <alignment horizontal="center" vertical="center" wrapText="1"/>
    </xf>
    <xf numFmtId="0" fontId="32" fillId="9" borderId="0" xfId="1" applyFont="1" applyFill="1" applyAlignment="1">
      <alignment horizontal="center" vertical="center" wrapText="1"/>
    </xf>
    <xf numFmtId="0" fontId="32" fillId="9" borderId="0" xfId="1" applyFont="1" applyFill="1" applyAlignment="1">
      <alignment horizontal="center" vertical="center" wrapText="1"/>
    </xf>
    <xf numFmtId="0" fontId="4" fillId="3" borderId="0" xfId="1" applyFont="1" applyFill="1" applyBorder="1" applyAlignment="1">
      <alignment vertical="center" wrapText="1" readingOrder="1"/>
    </xf>
    <xf numFmtId="0" fontId="28" fillId="3" borderId="0" xfId="1" applyFont="1" applyFill="1" applyBorder="1" applyAlignment="1">
      <alignment vertical="center" wrapText="1" readingOrder="1"/>
    </xf>
    <xf numFmtId="0" fontId="34" fillId="9" borderId="0" xfId="1" applyFont="1" applyFill="1" applyAlignment="1">
      <alignment horizontal="center" vertical="center" wrapText="1"/>
    </xf>
    <xf numFmtId="0" fontId="10" fillId="2" borderId="1" xfId="5" applyFont="1" applyFill="1" applyBorder="1" applyAlignment="1">
      <alignment horizontal="center" vertical="center" wrapText="1"/>
    </xf>
    <xf numFmtId="0" fontId="23" fillId="3" borderId="0" xfId="1" applyFont="1" applyFill="1" applyBorder="1" applyAlignment="1">
      <alignment horizontal="center" vertical="center" wrapText="1" readingOrder="1"/>
    </xf>
    <xf numFmtId="0" fontId="3" fillId="9" borderId="0" xfId="1" applyFont="1" applyFill="1" applyBorder="1" applyAlignment="1">
      <alignment horizontal="center" vertical="center" wrapText="1"/>
    </xf>
    <xf numFmtId="0" fontId="23" fillId="9" borderId="0" xfId="1" applyFont="1" applyFill="1" applyBorder="1" applyAlignment="1">
      <alignment horizontal="center" vertical="center" wrapText="1"/>
    </xf>
    <xf numFmtId="0" fontId="10" fillId="2" borderId="1" xfId="5" applyFont="1" applyFill="1" applyBorder="1" applyAlignment="1">
      <alignment horizontal="center" vertical="center" wrapText="1"/>
    </xf>
    <xf numFmtId="4" fontId="3" fillId="2" borderId="0" xfId="1" applyNumberFormat="1" applyFont="1" applyFill="1" applyBorder="1" applyAlignment="1">
      <alignment horizontal="left" vertical="center" wrapText="1"/>
    </xf>
    <xf numFmtId="0" fontId="32" fillId="0" borderId="2" xfId="0" applyFont="1" applyBorder="1" applyAlignment="1">
      <alignment wrapText="1"/>
    </xf>
    <xf numFmtId="0" fontId="32" fillId="0" borderId="0" xfId="0" applyFont="1" applyAlignment="1">
      <alignment wrapText="1"/>
    </xf>
    <xf numFmtId="0" fontId="32" fillId="0" borderId="0" xfId="0" applyFont="1" applyBorder="1" applyAlignment="1">
      <alignment wrapText="1"/>
    </xf>
    <xf numFmtId="0" fontId="23" fillId="3" borderId="0" xfId="1" applyFont="1" applyFill="1" applyBorder="1" applyAlignment="1">
      <alignment horizontal="left" vertical="center" wrapText="1" readingOrder="1"/>
    </xf>
    <xf numFmtId="0" fontId="12" fillId="2" borderId="1" xfId="0" applyFont="1" applyFill="1" applyBorder="1" applyAlignment="1">
      <alignment horizontal="left" vertical="center" wrapText="1"/>
    </xf>
    <xf numFmtId="0" fontId="6" fillId="9" borderId="0" xfId="1" applyFont="1" applyFill="1" applyBorder="1" applyAlignment="1">
      <alignment horizontal="center" vertical="center" wrapText="1"/>
    </xf>
    <xf numFmtId="4" fontId="10" fillId="5" borderId="3" xfId="1" applyNumberFormat="1" applyFont="1" applyFill="1" applyBorder="1" applyAlignment="1">
      <alignment horizontal="center" vertical="center" wrapText="1" readingOrder="1"/>
    </xf>
    <xf numFmtId="0" fontId="38" fillId="9" borderId="0" xfId="1" applyFont="1" applyFill="1" applyAlignment="1">
      <alignment horizontal="center" vertical="center" wrapText="1"/>
    </xf>
    <xf numFmtId="0" fontId="3" fillId="2" borderId="0" xfId="1" applyFont="1" applyFill="1" applyBorder="1" applyAlignment="1">
      <alignment horizontal="center" vertical="center" wrapText="1"/>
    </xf>
    <xf numFmtId="0" fontId="11" fillId="2" borderId="1" xfId="5" applyFont="1" applyFill="1" applyBorder="1" applyAlignment="1">
      <alignment horizontal="left" vertical="center" wrapText="1"/>
    </xf>
    <xf numFmtId="0" fontId="3" fillId="2" borderId="0" xfId="1" applyFont="1" applyFill="1" applyBorder="1" applyAlignment="1">
      <alignment vertical="center" wrapText="1"/>
    </xf>
    <xf numFmtId="0" fontId="3"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10" fillId="2" borderId="1" xfId="5" applyFont="1" applyFill="1" applyBorder="1" applyAlignment="1">
      <alignment horizontal="center" vertical="center" wrapText="1"/>
    </xf>
    <xf numFmtId="164" fontId="9" fillId="6" borderId="1" xfId="5" applyNumberFormat="1" applyFont="1" applyFill="1" applyBorder="1" applyAlignment="1">
      <alignment horizontal="center" vertical="center" wrapText="1"/>
    </xf>
    <xf numFmtId="0" fontId="32" fillId="9" borderId="0" xfId="1" applyFont="1" applyFill="1" applyAlignment="1">
      <alignment horizontal="center" vertical="center" wrapText="1"/>
    </xf>
    <xf numFmtId="0" fontId="23" fillId="2" borderId="0" xfId="1" applyFont="1" applyFill="1" applyBorder="1" applyAlignment="1">
      <alignment horizontal="center" vertical="center" wrapText="1"/>
    </xf>
    <xf numFmtId="0" fontId="28" fillId="11" borderId="0" xfId="1" applyFont="1" applyFill="1" applyBorder="1" applyAlignment="1">
      <alignment horizontal="center" vertical="center" wrapText="1"/>
    </xf>
    <xf numFmtId="0" fontId="23" fillId="3" borderId="2" xfId="1" applyFont="1" applyFill="1" applyBorder="1" applyAlignment="1">
      <alignment horizontal="center" vertical="center" wrapText="1" readingOrder="1"/>
    </xf>
    <xf numFmtId="0" fontId="23" fillId="3" borderId="0" xfId="1" applyFont="1" applyFill="1" applyBorder="1" applyAlignment="1">
      <alignment horizontal="center" vertical="center" wrapText="1" readingOrder="1"/>
    </xf>
    <xf numFmtId="0" fontId="3" fillId="9" borderId="0" xfId="1" applyFont="1" applyFill="1" applyBorder="1" applyAlignment="1">
      <alignment horizontal="center" vertical="center" wrapText="1"/>
    </xf>
    <xf numFmtId="0" fontId="31" fillId="9" borderId="0" xfId="1" applyFont="1" applyFill="1" applyBorder="1" applyAlignment="1">
      <alignment horizontal="center" vertical="center" wrapText="1"/>
    </xf>
    <xf numFmtId="0" fontId="31" fillId="0" borderId="0" xfId="0" applyFont="1" applyAlignment="1">
      <alignment horizontal="center" vertical="center"/>
    </xf>
    <xf numFmtId="0" fontId="33" fillId="3" borderId="0" xfId="1" applyFont="1" applyFill="1" applyBorder="1" applyAlignment="1">
      <alignment horizontal="center" vertical="center" wrapText="1" readingOrder="1"/>
    </xf>
    <xf numFmtId="0" fontId="23" fillId="9" borderId="0" xfId="1" applyFont="1" applyFill="1" applyBorder="1" applyAlignment="1">
      <alignment horizontal="center" vertical="center" wrapText="1"/>
    </xf>
    <xf numFmtId="0" fontId="37" fillId="2" borderId="0" xfId="1" applyFont="1" applyFill="1" applyBorder="1" applyAlignment="1">
      <alignment horizontal="center" vertical="center" wrapText="1"/>
    </xf>
    <xf numFmtId="0" fontId="4" fillId="3" borderId="0" xfId="1" applyFont="1" applyFill="1" applyBorder="1" applyAlignment="1">
      <alignment horizontal="center" vertical="center" wrapText="1" readingOrder="1"/>
    </xf>
    <xf numFmtId="0" fontId="23" fillId="12" borderId="0" xfId="1" applyFont="1" applyFill="1" applyBorder="1" applyAlignment="1">
      <alignment horizontal="center" vertical="center" wrapText="1" readingOrder="1"/>
    </xf>
    <xf numFmtId="0" fontId="0" fillId="0" borderId="0" xfId="0" applyAlignment="1">
      <alignment horizontal="center" vertical="center" wrapText="1"/>
    </xf>
    <xf numFmtId="0" fontId="13" fillId="2" borderId="0" xfId="0" applyFont="1" applyFill="1" applyAlignment="1">
      <alignment horizontal="center"/>
    </xf>
    <xf numFmtId="0" fontId="9" fillId="2" borderId="0" xfId="5" applyFont="1" applyFill="1" applyAlignment="1">
      <alignment horizontal="center"/>
    </xf>
    <xf numFmtId="0" fontId="14" fillId="2" borderId="0" xfId="5" applyFont="1" applyFill="1" applyAlignment="1">
      <alignment horizontal="center"/>
    </xf>
    <xf numFmtId="0" fontId="10" fillId="2" borderId="1" xfId="5" applyFont="1" applyFill="1" applyBorder="1" applyAlignment="1">
      <alignment horizontal="center" vertical="center" wrapText="1"/>
    </xf>
    <xf numFmtId="0" fontId="31" fillId="2" borderId="0" xfId="1" applyFont="1" applyFill="1" applyBorder="1" applyAlignment="1">
      <alignment horizontal="center" vertical="center" wrapText="1"/>
    </xf>
    <xf numFmtId="0" fontId="20" fillId="7" borderId="0" xfId="0" applyFont="1" applyFill="1" applyAlignment="1">
      <alignment horizontal="center"/>
    </xf>
    <xf numFmtId="0" fontId="19" fillId="7" borderId="0" xfId="0" applyFont="1" applyFill="1" applyAlignment="1">
      <alignment horizontal="center" vertical="center" wrapText="1"/>
    </xf>
    <xf numFmtId="0" fontId="19" fillId="7" borderId="0" xfId="0" applyFont="1" applyFill="1" applyAlignment="1">
      <alignment horizontal="left" vertical="center" wrapText="1"/>
    </xf>
    <xf numFmtId="0" fontId="15" fillId="2" borderId="0"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23" fillId="11" borderId="0" xfId="1" applyFont="1" applyFill="1" applyBorder="1" applyAlignment="1">
      <alignment horizontal="center" vertical="center" wrapText="1"/>
    </xf>
    <xf numFmtId="0" fontId="38" fillId="9" borderId="0" xfId="1" applyFont="1" applyFill="1" applyAlignment="1">
      <alignment horizontal="center" vertical="center" wrapText="1"/>
    </xf>
    <xf numFmtId="0" fontId="37" fillId="9" borderId="2" xfId="1" applyFont="1" applyFill="1" applyBorder="1" applyAlignment="1">
      <alignment horizontal="center" vertical="center" wrapText="1"/>
    </xf>
    <xf numFmtId="0" fontId="37" fillId="9" borderId="0" xfId="1" applyFont="1" applyFill="1" applyAlignment="1">
      <alignment horizontal="center" vertical="center" wrapText="1"/>
    </xf>
    <xf numFmtId="0" fontId="24" fillId="2" borderId="0" xfId="1" applyFont="1" applyFill="1" applyBorder="1" applyAlignment="1">
      <alignment horizontal="center" vertical="center" wrapText="1"/>
    </xf>
    <xf numFmtId="4" fontId="4" fillId="10" borderId="0" xfId="1" applyNumberFormat="1" applyFont="1" applyFill="1" applyBorder="1" applyAlignment="1">
      <alignment horizontal="center" vertical="center" wrapText="1" readingOrder="1"/>
    </xf>
    <xf numFmtId="0" fontId="3" fillId="3" borderId="0" xfId="1" applyFont="1" applyFill="1" applyBorder="1" applyAlignment="1">
      <alignment horizontal="center" vertical="center" wrapText="1" readingOrder="1"/>
    </xf>
    <xf numFmtId="0" fontId="30" fillId="2" borderId="2" xfId="1" applyFont="1" applyFill="1" applyBorder="1" applyAlignment="1">
      <alignment horizontal="center" vertical="center" wrapText="1"/>
    </xf>
    <xf numFmtId="0" fontId="30" fillId="2" borderId="0" xfId="1" applyFont="1" applyFill="1" applyBorder="1" applyAlignment="1">
      <alignment horizontal="center" vertical="center" wrapText="1"/>
    </xf>
    <xf numFmtId="164" fontId="14" fillId="6" borderId="1" xfId="5" applyNumberFormat="1" applyFont="1" applyFill="1" applyBorder="1" applyAlignment="1">
      <alignment horizontal="center" vertical="center" wrapText="1"/>
    </xf>
    <xf numFmtId="0" fontId="36" fillId="2" borderId="0" xfId="1" applyFont="1" applyFill="1" applyAlignment="1">
      <alignment horizontal="center" vertical="center" wrapText="1"/>
    </xf>
    <xf numFmtId="0" fontId="39" fillId="2" borderId="0" xfId="1" applyFont="1" applyFill="1" applyAlignment="1">
      <alignment horizontal="center" vertical="center" wrapText="1"/>
    </xf>
    <xf numFmtId="0" fontId="3" fillId="9" borderId="2" xfId="1" applyFont="1" applyFill="1" applyBorder="1" applyAlignment="1">
      <alignment horizontal="center" vertical="center" wrapText="1"/>
    </xf>
    <xf numFmtId="0" fontId="28" fillId="3" borderId="0" xfId="1" applyFont="1" applyFill="1" applyBorder="1" applyAlignment="1">
      <alignment horizontal="center" vertical="center" wrapText="1" readingOrder="1"/>
    </xf>
    <xf numFmtId="0" fontId="34" fillId="9" borderId="0" xfId="0" applyFont="1" applyFill="1" applyBorder="1" applyAlignment="1">
      <alignment horizontal="center" vertical="center" wrapText="1"/>
    </xf>
    <xf numFmtId="0" fontId="37" fillId="2" borderId="0" xfId="1" applyFont="1" applyFill="1" applyAlignment="1">
      <alignment horizontal="center" vertical="center" wrapText="1"/>
    </xf>
    <xf numFmtId="0" fontId="4" fillId="5" borderId="1" xfId="1" applyFont="1" applyFill="1" applyBorder="1" applyAlignment="1">
      <alignment horizontal="center" vertical="center" wrapText="1" readingOrder="1"/>
    </xf>
    <xf numFmtId="0" fontId="4" fillId="5" borderId="1" xfId="1" applyFont="1" applyFill="1" applyBorder="1" applyAlignment="1">
      <alignment vertical="center" wrapText="1" readingOrder="1"/>
    </xf>
    <xf numFmtId="4" fontId="4" fillId="5" borderId="1" xfId="1" applyNumberFormat="1" applyFont="1" applyFill="1" applyBorder="1" applyAlignment="1">
      <alignment horizontal="center" vertical="center" wrapText="1" readingOrder="1"/>
    </xf>
    <xf numFmtId="4" fontId="4" fillId="5" borderId="1" xfId="1" applyNumberFormat="1" applyFont="1" applyFill="1" applyBorder="1" applyAlignment="1">
      <alignment vertical="center" wrapText="1" readingOrder="1"/>
    </xf>
    <xf numFmtId="0" fontId="4" fillId="2" borderId="1" xfId="1" applyFont="1" applyFill="1" applyBorder="1" applyAlignment="1">
      <alignment horizontal="left" vertical="center"/>
    </xf>
  </cellXfs>
  <cellStyles count="9">
    <cellStyle name="Comma 2" xfId="2"/>
    <cellStyle name="Currency 2" xfId="8"/>
    <cellStyle name="Normal" xfId="0" builtinId="0"/>
    <cellStyle name="Normal 2" xfId="1"/>
    <cellStyle name="Normal 2 2" xfId="3"/>
    <cellStyle name="Normal 2 3" xfId="7"/>
    <cellStyle name="Normal 3" xfId="4"/>
    <cellStyle name="Normal_Foaie1" xfId="5"/>
    <cellStyle name="TableStyleLight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O353"/>
  <sheetViews>
    <sheetView tabSelected="1" view="pageBreakPreview" topLeftCell="A264" zoomScaleSheetLayoutView="100" workbookViewId="0">
      <selection activeCell="E270" sqref="E270"/>
    </sheetView>
  </sheetViews>
  <sheetFormatPr defaultRowHeight="14.4"/>
  <cols>
    <col min="1" max="1" width="3.88671875" style="10" customWidth="1"/>
    <col min="2" max="2" width="46.33203125" style="10" customWidth="1"/>
    <col min="3" max="3" width="12.6640625" style="10" customWidth="1"/>
    <col min="4" max="4" width="14.88671875" style="10" customWidth="1"/>
    <col min="5" max="5" width="11.5546875" style="10" customWidth="1"/>
    <col min="6" max="6" width="6.44140625" style="10" customWidth="1"/>
    <col min="7" max="7" width="6" style="10" customWidth="1"/>
    <col min="8" max="8" width="10.21875" style="10" customWidth="1"/>
    <col min="9" max="9" width="10.109375" style="10" customWidth="1"/>
    <col min="10" max="10" width="9.77734375" style="10" customWidth="1"/>
    <col min="11" max="11" width="6.44140625" style="10" customWidth="1"/>
    <col min="12" max="12" width="8.77734375" style="10" customWidth="1"/>
    <col min="13" max="13" width="9.109375" style="10" customWidth="1"/>
    <col min="14" max="14" width="10.44140625" style="10" customWidth="1"/>
    <col min="18" max="18" width="10.88671875" customWidth="1"/>
  </cols>
  <sheetData>
    <row r="1" spans="1:51" s="8" customFormat="1" ht="15.6">
      <c r="A1" s="10"/>
      <c r="B1" s="21" t="s">
        <v>34</v>
      </c>
      <c r="C1" s="10"/>
      <c r="D1" s="10"/>
      <c r="E1" s="10"/>
      <c r="F1" s="10"/>
      <c r="G1" s="10"/>
      <c r="H1" s="10"/>
      <c r="I1" s="10"/>
      <c r="J1" s="10"/>
      <c r="K1" s="10"/>
      <c r="L1" s="10"/>
      <c r="M1" s="10"/>
      <c r="N1" s="10"/>
    </row>
    <row r="2" spans="1:51" s="8" customFormat="1" ht="15.6">
      <c r="A2" s="10"/>
      <c r="B2" s="21" t="s">
        <v>35</v>
      </c>
      <c r="C2" s="10"/>
      <c r="D2" s="10"/>
      <c r="E2" s="10"/>
      <c r="F2" s="10"/>
      <c r="G2" s="10"/>
      <c r="H2" s="10"/>
      <c r="I2" s="10"/>
      <c r="J2" s="186"/>
      <c r="K2" s="186"/>
      <c r="L2" s="186"/>
      <c r="M2" s="186"/>
      <c r="N2" s="10"/>
    </row>
    <row r="3" spans="1:51" s="8" customFormat="1" ht="15.6">
      <c r="A3" s="10"/>
      <c r="B3" s="21" t="s">
        <v>36</v>
      </c>
      <c r="C3" s="10"/>
      <c r="D3" s="10"/>
      <c r="E3" s="10"/>
      <c r="F3" s="10"/>
      <c r="G3" s="10"/>
      <c r="H3" s="10"/>
      <c r="I3" s="10"/>
      <c r="J3" s="186"/>
      <c r="K3" s="186"/>
      <c r="L3" s="186"/>
      <c r="M3" s="186"/>
      <c r="N3" s="10"/>
    </row>
    <row r="4" spans="1:51" s="8" customFormat="1" ht="15.6">
      <c r="A4" s="10"/>
      <c r="B4" s="44"/>
      <c r="C4" s="10"/>
      <c r="D4" s="10"/>
      <c r="E4" s="10"/>
      <c r="F4" s="10"/>
      <c r="G4" s="10"/>
      <c r="H4" s="10"/>
      <c r="I4" s="10"/>
      <c r="J4" s="186"/>
      <c r="K4" s="186"/>
      <c r="L4" s="186"/>
      <c r="M4" s="186"/>
      <c r="N4" s="10"/>
    </row>
    <row r="5" spans="1:51" s="8" customFormat="1" ht="15.6">
      <c r="A5" s="10"/>
      <c r="B5" s="21"/>
      <c r="C5" s="10"/>
      <c r="D5" s="10"/>
      <c r="E5" s="10"/>
      <c r="F5" s="10"/>
      <c r="G5" s="10"/>
      <c r="H5" s="10"/>
      <c r="I5" s="10"/>
      <c r="J5" s="186"/>
      <c r="K5" s="186"/>
      <c r="L5" s="186"/>
      <c r="M5" s="186"/>
      <c r="N5" s="10"/>
    </row>
    <row r="6" spans="1:51" s="8" customFormat="1" ht="15.6">
      <c r="A6" s="10"/>
      <c r="B6" s="21"/>
      <c r="C6" s="10"/>
      <c r="D6" s="10"/>
      <c r="E6" s="10"/>
      <c r="F6" s="10"/>
      <c r="G6" s="10"/>
      <c r="H6" s="10"/>
      <c r="I6" s="10"/>
      <c r="J6" s="50"/>
      <c r="K6" s="50"/>
      <c r="L6" s="50"/>
      <c r="M6" s="50"/>
      <c r="N6" s="10"/>
    </row>
    <row r="7" spans="1:51" s="8" customFormat="1" ht="15.6">
      <c r="A7" s="10"/>
      <c r="B7" s="21"/>
      <c r="C7" s="10"/>
      <c r="D7" s="10"/>
      <c r="E7" s="10"/>
      <c r="F7" s="10"/>
      <c r="G7" s="10"/>
      <c r="H7" s="10"/>
      <c r="I7" s="10"/>
      <c r="J7" s="22"/>
      <c r="K7" s="22"/>
      <c r="L7" s="22"/>
      <c r="M7" s="22"/>
      <c r="N7" s="10"/>
    </row>
    <row r="8" spans="1:51" s="8" customFormat="1">
      <c r="A8" s="10"/>
      <c r="B8" s="10"/>
      <c r="C8" s="10"/>
      <c r="D8" s="10"/>
      <c r="E8" s="10"/>
      <c r="F8" s="10"/>
      <c r="G8" s="10"/>
      <c r="H8" s="10"/>
      <c r="I8" s="10"/>
      <c r="J8" s="10"/>
      <c r="K8" s="10"/>
      <c r="L8" s="10"/>
      <c r="M8" s="10"/>
      <c r="N8" s="10"/>
    </row>
    <row r="9" spans="1:51" ht="15.6">
      <c r="A9" s="187" t="s">
        <v>127</v>
      </c>
      <c r="B9" s="187"/>
      <c r="C9" s="187"/>
      <c r="D9" s="187"/>
      <c r="E9" s="187"/>
      <c r="F9" s="187"/>
      <c r="G9" s="187"/>
      <c r="H9" s="187"/>
      <c r="I9" s="187"/>
      <c r="J9" s="187"/>
      <c r="K9" s="187"/>
      <c r="L9" s="187"/>
      <c r="M9" s="187"/>
      <c r="N9" s="187"/>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ht="15.6">
      <c r="A10" s="188" t="s">
        <v>47</v>
      </c>
      <c r="B10" s="188"/>
      <c r="C10" s="188"/>
      <c r="D10" s="188"/>
      <c r="E10" s="188"/>
      <c r="F10" s="188"/>
      <c r="G10" s="188"/>
      <c r="H10" s="188"/>
      <c r="I10" s="188"/>
      <c r="J10" s="188"/>
      <c r="K10" s="188"/>
      <c r="L10" s="188"/>
      <c r="M10" s="188"/>
      <c r="N10" s="188"/>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8" customFormat="1" ht="15.6">
      <c r="A11" s="42"/>
      <c r="B11" s="187"/>
      <c r="C11" s="187"/>
      <c r="D11" s="187"/>
      <c r="E11" s="187"/>
      <c r="F11" s="187"/>
      <c r="G11" s="187"/>
      <c r="H11" s="187"/>
      <c r="I11" s="187"/>
      <c r="J11" s="187"/>
      <c r="K11" s="187"/>
      <c r="L11" s="187"/>
      <c r="M11" s="187"/>
      <c r="N11" s="187"/>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c r="A12" s="3"/>
      <c r="B12" s="1"/>
      <c r="C12" s="1"/>
      <c r="D12" s="1"/>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ht="69.599999999999994" customHeight="1">
      <c r="A13" s="189" t="s">
        <v>0</v>
      </c>
      <c r="B13" s="189" t="s">
        <v>1</v>
      </c>
      <c r="C13" s="189" t="s">
        <v>2</v>
      </c>
      <c r="D13" s="189" t="s">
        <v>3</v>
      </c>
      <c r="E13" s="189" t="s">
        <v>4</v>
      </c>
      <c r="F13" s="189" t="s">
        <v>5</v>
      </c>
      <c r="G13" s="189"/>
      <c r="H13" s="189" t="s">
        <v>131</v>
      </c>
      <c r="I13" s="189"/>
      <c r="J13" s="189" t="s">
        <v>6</v>
      </c>
      <c r="K13" s="189" t="s">
        <v>37</v>
      </c>
      <c r="L13" s="189" t="s">
        <v>7</v>
      </c>
      <c r="M13" s="189" t="s">
        <v>8</v>
      </c>
      <c r="N13" s="189" t="s">
        <v>9</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row>
    <row r="14" spans="1:51" ht="50.4" customHeight="1">
      <c r="A14" s="189"/>
      <c r="B14" s="189"/>
      <c r="C14" s="189"/>
      <c r="D14" s="189"/>
      <c r="E14" s="189"/>
      <c r="F14" s="19" t="s">
        <v>10</v>
      </c>
      <c r="G14" s="19" t="s">
        <v>11</v>
      </c>
      <c r="H14" s="19" t="s">
        <v>10</v>
      </c>
      <c r="I14" s="19" t="s">
        <v>11</v>
      </c>
      <c r="J14" s="189"/>
      <c r="K14" s="189"/>
      <c r="L14" s="189"/>
      <c r="M14" s="189"/>
      <c r="N14" s="189"/>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ht="31.2" customHeight="1">
      <c r="A15" s="19">
        <v>0</v>
      </c>
      <c r="B15" s="19">
        <v>1</v>
      </c>
      <c r="C15" s="19">
        <v>2</v>
      </c>
      <c r="D15" s="19">
        <v>3</v>
      </c>
      <c r="E15" s="19">
        <v>4</v>
      </c>
      <c r="F15" s="12" t="s">
        <v>12</v>
      </c>
      <c r="G15" s="12" t="s">
        <v>13</v>
      </c>
      <c r="H15" s="12" t="s">
        <v>14</v>
      </c>
      <c r="I15" s="12" t="s">
        <v>15</v>
      </c>
      <c r="J15" s="19">
        <v>7</v>
      </c>
      <c r="K15" s="19">
        <v>8</v>
      </c>
      <c r="L15" s="19">
        <v>9</v>
      </c>
      <c r="M15" s="19">
        <v>10</v>
      </c>
      <c r="N15" s="19">
        <v>11</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row>
    <row r="16" spans="1:51" ht="34.950000000000003" customHeight="1">
      <c r="A16" s="37" t="s">
        <v>16</v>
      </c>
      <c r="B16" s="38" t="s">
        <v>17</v>
      </c>
      <c r="C16" s="38"/>
      <c r="D16" s="38"/>
      <c r="E16" s="38"/>
      <c r="F16" s="38"/>
      <c r="G16" s="38"/>
      <c r="H16" s="38"/>
      <c r="I16" s="38"/>
      <c r="J16" s="38"/>
      <c r="K16" s="38"/>
      <c r="L16" s="38"/>
      <c r="M16" s="38"/>
      <c r="N16" s="38"/>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67" s="8" customFormat="1" ht="106.2" customHeight="1">
      <c r="A17" s="47">
        <v>1</v>
      </c>
      <c r="B17" s="9" t="s">
        <v>59</v>
      </c>
      <c r="C17" s="51" t="s">
        <v>60</v>
      </c>
      <c r="D17" s="48">
        <v>273940</v>
      </c>
      <c r="E17" s="46">
        <f t="shared" ref="E17:E19" si="0">D17*1.19/1000</f>
        <v>325.98859999999996</v>
      </c>
      <c r="F17" s="45"/>
      <c r="G17" s="40">
        <v>2</v>
      </c>
      <c r="H17" s="59"/>
      <c r="I17" s="48">
        <f t="shared" ref="I17:I18" si="1">E17</f>
        <v>325.98859999999996</v>
      </c>
      <c r="J17" s="106" t="s">
        <v>21</v>
      </c>
      <c r="K17" s="51" t="s">
        <v>38</v>
      </c>
      <c r="L17" s="49" t="s">
        <v>168</v>
      </c>
      <c r="M17" s="49" t="s">
        <v>166</v>
      </c>
      <c r="N17" s="52" t="s">
        <v>24</v>
      </c>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67" s="8" customFormat="1" ht="55.2" customHeight="1">
      <c r="A18" s="47">
        <v>2</v>
      </c>
      <c r="B18" s="9" t="s">
        <v>61</v>
      </c>
      <c r="C18" s="51" t="s">
        <v>62</v>
      </c>
      <c r="D18" s="48">
        <v>285812</v>
      </c>
      <c r="E18" s="46">
        <f t="shared" si="0"/>
        <v>340.11627999999996</v>
      </c>
      <c r="F18" s="45"/>
      <c r="G18" s="40">
        <v>2</v>
      </c>
      <c r="H18" s="59"/>
      <c r="I18" s="48">
        <f t="shared" si="1"/>
        <v>340.11627999999996</v>
      </c>
      <c r="J18" s="106" t="s">
        <v>21</v>
      </c>
      <c r="K18" s="51" t="s">
        <v>38</v>
      </c>
      <c r="L18" s="49" t="s">
        <v>168</v>
      </c>
      <c r="M18" s="49" t="s">
        <v>169</v>
      </c>
      <c r="N18" s="52" t="s">
        <v>24</v>
      </c>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row>
    <row r="19" spans="1:67" s="8" customFormat="1" ht="63.6" customHeight="1">
      <c r="A19" s="47">
        <v>3</v>
      </c>
      <c r="B19" s="9" t="s">
        <v>66</v>
      </c>
      <c r="C19" s="51" t="s">
        <v>67</v>
      </c>
      <c r="D19" s="48">
        <v>12000000</v>
      </c>
      <c r="E19" s="46">
        <f t="shared" si="0"/>
        <v>14280</v>
      </c>
      <c r="F19" s="45">
        <v>1</v>
      </c>
      <c r="G19" s="40">
        <v>2</v>
      </c>
      <c r="H19" s="48">
        <v>0</v>
      </c>
      <c r="I19" s="48">
        <v>0</v>
      </c>
      <c r="J19" s="106" t="s">
        <v>69</v>
      </c>
      <c r="K19" s="51" t="s">
        <v>42</v>
      </c>
      <c r="L19" s="49" t="s">
        <v>166</v>
      </c>
      <c r="M19" s="49" t="s">
        <v>167</v>
      </c>
      <c r="N19" s="52" t="s">
        <v>51</v>
      </c>
      <c r="O19" s="18"/>
      <c r="P19" s="197"/>
      <c r="Q19" s="197"/>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row>
    <row r="20" spans="1:67" s="8" customFormat="1" ht="60" customHeight="1">
      <c r="A20" s="47">
        <v>4</v>
      </c>
      <c r="B20" s="9" t="s">
        <v>202</v>
      </c>
      <c r="C20" s="51" t="s">
        <v>68</v>
      </c>
      <c r="D20" s="48">
        <v>7490000</v>
      </c>
      <c r="E20" s="46">
        <f t="shared" ref="E20:E22" si="2">D20*1.19/1000</f>
        <v>8913.1</v>
      </c>
      <c r="F20" s="45">
        <v>1</v>
      </c>
      <c r="G20" s="40">
        <v>2</v>
      </c>
      <c r="H20" s="48">
        <v>0</v>
      </c>
      <c r="I20" s="48"/>
      <c r="J20" s="106" t="s">
        <v>69</v>
      </c>
      <c r="K20" s="51" t="s">
        <v>42</v>
      </c>
      <c r="L20" s="49" t="s">
        <v>166</v>
      </c>
      <c r="M20" s="49" t="s">
        <v>166</v>
      </c>
      <c r="N20" s="52" t="s">
        <v>51</v>
      </c>
      <c r="O20" s="18"/>
      <c r="P20" s="174"/>
      <c r="Q20" s="174"/>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row>
    <row r="21" spans="1:67" s="8" customFormat="1" ht="62.4" customHeight="1">
      <c r="A21" s="47">
        <v>5</v>
      </c>
      <c r="B21" s="9" t="s">
        <v>70</v>
      </c>
      <c r="C21" s="51" t="s">
        <v>71</v>
      </c>
      <c r="D21" s="48">
        <v>12000000</v>
      </c>
      <c r="E21" s="46">
        <f t="shared" si="2"/>
        <v>14280</v>
      </c>
      <c r="F21" s="45">
        <v>1</v>
      </c>
      <c r="G21" s="40">
        <v>2</v>
      </c>
      <c r="H21" s="48">
        <v>0</v>
      </c>
      <c r="I21" s="48"/>
      <c r="J21" s="106" t="s">
        <v>69</v>
      </c>
      <c r="K21" s="51" t="s">
        <v>42</v>
      </c>
      <c r="L21" s="49" t="s">
        <v>166</v>
      </c>
      <c r="M21" s="49" t="s">
        <v>166</v>
      </c>
      <c r="N21" s="52" t="s">
        <v>51</v>
      </c>
      <c r="O21" s="18"/>
      <c r="P21" s="190"/>
      <c r="Q21" s="190"/>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row>
    <row r="22" spans="1:67" s="8" customFormat="1" ht="57" customHeight="1">
      <c r="A22" s="47">
        <v>6</v>
      </c>
      <c r="B22" s="9" t="s">
        <v>72</v>
      </c>
      <c r="C22" s="51" t="s">
        <v>73</v>
      </c>
      <c r="D22" s="48">
        <v>2050000</v>
      </c>
      <c r="E22" s="46">
        <f t="shared" si="2"/>
        <v>2439.5</v>
      </c>
      <c r="F22" s="45">
        <v>1</v>
      </c>
      <c r="G22" s="40">
        <v>2</v>
      </c>
      <c r="H22" s="48">
        <v>0</v>
      </c>
      <c r="I22" s="48"/>
      <c r="J22" s="106" t="s">
        <v>69</v>
      </c>
      <c r="K22" s="51" t="s">
        <v>42</v>
      </c>
      <c r="L22" s="49" t="s">
        <v>166</v>
      </c>
      <c r="M22" s="49" t="s">
        <v>166</v>
      </c>
      <c r="N22" s="52" t="s">
        <v>51</v>
      </c>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row>
    <row r="23" spans="1:67" s="8" customFormat="1" ht="67.8" customHeight="1">
      <c r="A23" s="47">
        <v>7</v>
      </c>
      <c r="B23" s="58" t="s">
        <v>102</v>
      </c>
      <c r="C23" s="151" t="s">
        <v>101</v>
      </c>
      <c r="D23" s="43">
        <v>1009335</v>
      </c>
      <c r="E23" s="46">
        <f t="shared" ref="E23:E28" si="3">D23*1.19/1000</f>
        <v>1201.1086499999999</v>
      </c>
      <c r="F23" s="45">
        <v>1</v>
      </c>
      <c r="G23" s="40">
        <v>2</v>
      </c>
      <c r="H23" s="48"/>
      <c r="I23" s="48">
        <v>1010.173</v>
      </c>
      <c r="J23" s="106" t="s">
        <v>22</v>
      </c>
      <c r="K23" s="51" t="s">
        <v>38</v>
      </c>
      <c r="L23" s="100" t="s">
        <v>171</v>
      </c>
      <c r="M23" s="100" t="s">
        <v>168</v>
      </c>
      <c r="N23" s="52" t="s">
        <v>30</v>
      </c>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67" s="8" customFormat="1" ht="47.4" customHeight="1">
      <c r="A24" s="47">
        <v>8</v>
      </c>
      <c r="B24" s="105" t="s">
        <v>162</v>
      </c>
      <c r="C24" s="106" t="s">
        <v>103</v>
      </c>
      <c r="D24" s="107">
        <v>173743</v>
      </c>
      <c r="E24" s="108">
        <f t="shared" si="3"/>
        <v>206.75416999999999</v>
      </c>
      <c r="F24" s="104">
        <v>1</v>
      </c>
      <c r="G24" s="109">
        <v>2</v>
      </c>
      <c r="H24" s="110"/>
      <c r="I24" s="110">
        <v>206.75</v>
      </c>
      <c r="J24" s="106" t="s">
        <v>21</v>
      </c>
      <c r="K24" s="106" t="s">
        <v>38</v>
      </c>
      <c r="L24" s="111" t="s">
        <v>185</v>
      </c>
      <c r="M24" s="111" t="s">
        <v>169</v>
      </c>
      <c r="N24" s="99" t="s">
        <v>30</v>
      </c>
      <c r="O24" s="175"/>
      <c r="P24" s="176"/>
      <c r="Q24" s="176"/>
      <c r="R24" s="17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67" s="8" customFormat="1" ht="52.2" customHeight="1">
      <c r="A25" s="47">
        <v>9</v>
      </c>
      <c r="B25" s="58" t="s">
        <v>104</v>
      </c>
      <c r="C25" s="51" t="s">
        <v>105</v>
      </c>
      <c r="D25" s="43">
        <v>1052610</v>
      </c>
      <c r="E25" s="46">
        <f t="shared" si="3"/>
        <v>1252.6059</v>
      </c>
      <c r="F25" s="45">
        <v>1</v>
      </c>
      <c r="G25" s="40">
        <v>2</v>
      </c>
      <c r="H25" s="48">
        <v>0</v>
      </c>
      <c r="I25" s="48"/>
      <c r="J25" s="106" t="s">
        <v>22</v>
      </c>
      <c r="K25" s="51" t="s">
        <v>38</v>
      </c>
      <c r="L25" s="100" t="s">
        <v>168</v>
      </c>
      <c r="M25" s="100" t="s">
        <v>166</v>
      </c>
      <c r="N25" s="52" t="s">
        <v>30</v>
      </c>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67" s="8" customFormat="1" ht="81" customHeight="1">
      <c r="A26" s="47">
        <v>10</v>
      </c>
      <c r="B26" s="58" t="s">
        <v>106</v>
      </c>
      <c r="C26" s="51" t="s">
        <v>107</v>
      </c>
      <c r="D26" s="43">
        <v>165285.85</v>
      </c>
      <c r="E26" s="46">
        <f t="shared" si="3"/>
        <v>196.69016149999999</v>
      </c>
      <c r="F26" s="45">
        <v>1</v>
      </c>
      <c r="G26" s="40">
        <v>2</v>
      </c>
      <c r="H26" s="48">
        <v>0</v>
      </c>
      <c r="I26" s="48"/>
      <c r="J26" s="106" t="s">
        <v>21</v>
      </c>
      <c r="K26" s="51" t="s">
        <v>38</v>
      </c>
      <c r="L26" s="100" t="s">
        <v>168</v>
      </c>
      <c r="M26" s="100" t="s">
        <v>169</v>
      </c>
      <c r="N26" s="52" t="s">
        <v>30</v>
      </c>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row>
    <row r="27" spans="1:67" s="8" customFormat="1" ht="50.4" customHeight="1">
      <c r="A27" s="47">
        <v>11</v>
      </c>
      <c r="B27" s="58" t="s">
        <v>108</v>
      </c>
      <c r="C27" s="133" t="s">
        <v>109</v>
      </c>
      <c r="D27" s="43">
        <v>201250</v>
      </c>
      <c r="E27" s="46">
        <f t="shared" si="3"/>
        <v>239.48750000000001</v>
      </c>
      <c r="F27" s="45">
        <v>1</v>
      </c>
      <c r="G27" s="40">
        <v>2</v>
      </c>
      <c r="H27" s="48">
        <v>0</v>
      </c>
      <c r="I27" s="48"/>
      <c r="J27" s="133" t="s">
        <v>21</v>
      </c>
      <c r="K27" s="133" t="s">
        <v>38</v>
      </c>
      <c r="L27" s="49" t="s">
        <v>172</v>
      </c>
      <c r="M27" s="49" t="s">
        <v>172</v>
      </c>
      <c r="N27" s="135" t="s">
        <v>30</v>
      </c>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67" s="8" customFormat="1" ht="50.4" customHeight="1">
      <c r="A28" s="47">
        <v>12</v>
      </c>
      <c r="B28" s="58" t="s">
        <v>110</v>
      </c>
      <c r="C28" s="51" t="s">
        <v>111</v>
      </c>
      <c r="D28" s="43">
        <v>154487.5</v>
      </c>
      <c r="E28" s="46">
        <f t="shared" si="3"/>
        <v>183.840125</v>
      </c>
      <c r="F28" s="45">
        <v>1</v>
      </c>
      <c r="G28" s="40">
        <v>2</v>
      </c>
      <c r="H28" s="48">
        <v>0</v>
      </c>
      <c r="I28" s="48"/>
      <c r="J28" s="106" t="s">
        <v>21</v>
      </c>
      <c r="K28" s="51" t="s">
        <v>38</v>
      </c>
      <c r="L28" s="100" t="s">
        <v>166</v>
      </c>
      <c r="M28" s="100" t="s">
        <v>167</v>
      </c>
      <c r="N28" s="52" t="s">
        <v>30</v>
      </c>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row>
    <row r="29" spans="1:67" s="8" customFormat="1" ht="54" customHeight="1">
      <c r="A29" s="47">
        <v>13</v>
      </c>
      <c r="B29" s="54" t="s">
        <v>142</v>
      </c>
      <c r="C29" s="47" t="s">
        <v>143</v>
      </c>
      <c r="D29" s="55">
        <v>2374000</v>
      </c>
      <c r="E29" s="55">
        <f>D29*1.19/1000</f>
        <v>2825.06</v>
      </c>
      <c r="F29" s="47">
        <v>1</v>
      </c>
      <c r="G29" s="47">
        <v>2</v>
      </c>
      <c r="H29" s="55"/>
      <c r="I29" s="55">
        <v>76.16</v>
      </c>
      <c r="J29" s="106" t="s">
        <v>22</v>
      </c>
      <c r="K29" s="82" t="s">
        <v>38</v>
      </c>
      <c r="L29" s="100" t="s">
        <v>171</v>
      </c>
      <c r="M29" s="100" t="s">
        <v>168</v>
      </c>
      <c r="N29" s="57" t="s">
        <v>48</v>
      </c>
      <c r="P29" s="174"/>
      <c r="Q29" s="174"/>
    </row>
    <row r="30" spans="1:67" s="8" customFormat="1" ht="58.8" customHeight="1">
      <c r="A30" s="47">
        <v>14</v>
      </c>
      <c r="B30" s="91" t="s">
        <v>153</v>
      </c>
      <c r="C30" s="83" t="s">
        <v>143</v>
      </c>
      <c r="D30" s="48">
        <v>9436000</v>
      </c>
      <c r="E30" s="48">
        <f t="shared" ref="E30" si="4">D30*1.19/1000</f>
        <v>11228.84</v>
      </c>
      <c r="F30" s="45">
        <v>1</v>
      </c>
      <c r="G30" s="40">
        <v>2</v>
      </c>
      <c r="H30" s="46">
        <v>186.75299999999999</v>
      </c>
      <c r="I30" s="92">
        <v>177.387</v>
      </c>
      <c r="J30" s="106" t="s">
        <v>22</v>
      </c>
      <c r="K30" s="83" t="s">
        <v>38</v>
      </c>
      <c r="L30" s="100" t="s">
        <v>173</v>
      </c>
      <c r="M30" s="100" t="s">
        <v>171</v>
      </c>
      <c r="N30" s="60" t="s">
        <v>48</v>
      </c>
      <c r="O30" s="79"/>
      <c r="P30" s="174"/>
      <c r="Q30" s="174"/>
      <c r="R30" s="71"/>
      <c r="S30" s="93"/>
      <c r="T30" s="71"/>
      <c r="U30" s="71"/>
      <c r="V30" s="94"/>
      <c r="W30" s="94"/>
      <c r="X30" s="94"/>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row>
    <row r="31" spans="1:67" s="8" customFormat="1" ht="76.2" customHeight="1">
      <c r="A31" s="47">
        <v>15</v>
      </c>
      <c r="B31" s="91" t="s">
        <v>181</v>
      </c>
      <c r="C31" s="142" t="s">
        <v>182</v>
      </c>
      <c r="D31" s="48">
        <v>611288</v>
      </c>
      <c r="E31" s="48">
        <f t="shared" ref="E31:E63" si="5">D31*1.19/1000</f>
        <v>727.43272000000002</v>
      </c>
      <c r="F31" s="45"/>
      <c r="G31" s="40">
        <v>2</v>
      </c>
      <c r="H31" s="92"/>
      <c r="I31" s="92">
        <v>587.34</v>
      </c>
      <c r="J31" s="133" t="s">
        <v>159</v>
      </c>
      <c r="K31" s="133" t="s">
        <v>42</v>
      </c>
      <c r="L31" s="100" t="s">
        <v>165</v>
      </c>
      <c r="M31" s="100" t="s">
        <v>165</v>
      </c>
      <c r="N31" s="60" t="s">
        <v>45</v>
      </c>
      <c r="O31" s="7"/>
      <c r="P31" s="173"/>
      <c r="Q31" s="173"/>
      <c r="R31" s="7"/>
      <c r="S31" s="7"/>
      <c r="T31" s="7"/>
      <c r="U31" s="7"/>
      <c r="V31" s="7"/>
      <c r="W31" s="7"/>
      <c r="X31" s="7"/>
      <c r="Y31" s="7"/>
      <c r="Z31" s="7"/>
      <c r="AA31" s="7"/>
      <c r="AB31" s="7"/>
      <c r="AC31" s="7"/>
      <c r="AD31" s="7"/>
      <c r="AE31" s="7"/>
      <c r="AF31" s="7"/>
      <c r="AG31" s="7"/>
      <c r="AH31" s="7"/>
      <c r="AI31" s="7"/>
      <c r="AJ31" s="7"/>
    </row>
    <row r="32" spans="1:67" s="8" customFormat="1" ht="75" customHeight="1">
      <c r="A32" s="47">
        <v>16</v>
      </c>
      <c r="B32" s="112" t="s">
        <v>163</v>
      </c>
      <c r="C32" s="106" t="s">
        <v>164</v>
      </c>
      <c r="D32" s="110">
        <v>82450</v>
      </c>
      <c r="E32" s="110">
        <f t="shared" si="5"/>
        <v>98.115499999999997</v>
      </c>
      <c r="F32" s="104"/>
      <c r="G32" s="109">
        <v>2</v>
      </c>
      <c r="H32" s="113"/>
      <c r="I32" s="113">
        <v>53.21</v>
      </c>
      <c r="J32" s="106" t="s">
        <v>159</v>
      </c>
      <c r="K32" s="106" t="s">
        <v>42</v>
      </c>
      <c r="L32" s="111" t="s">
        <v>165</v>
      </c>
      <c r="M32" s="111" t="s">
        <v>165</v>
      </c>
      <c r="N32" s="114" t="s">
        <v>45</v>
      </c>
      <c r="O32" s="7"/>
      <c r="P32" s="173"/>
      <c r="Q32" s="173"/>
      <c r="R32" s="7"/>
      <c r="S32" s="7"/>
      <c r="T32" s="7"/>
      <c r="U32" s="7"/>
      <c r="V32" s="7"/>
      <c r="W32" s="7"/>
      <c r="X32" s="7"/>
      <c r="Y32" s="7"/>
      <c r="Z32" s="7"/>
      <c r="AA32" s="7"/>
      <c r="AB32" s="7"/>
      <c r="AC32" s="7"/>
      <c r="AD32" s="7"/>
      <c r="AE32" s="7"/>
      <c r="AF32" s="7"/>
      <c r="AG32" s="7"/>
      <c r="AH32" s="7"/>
      <c r="AI32" s="7"/>
      <c r="AJ32" s="7"/>
    </row>
    <row r="33" spans="1:51" s="8" customFormat="1" ht="73.2" customHeight="1">
      <c r="A33" s="47">
        <v>17</v>
      </c>
      <c r="B33" s="112" t="s">
        <v>183</v>
      </c>
      <c r="C33" s="106" t="s">
        <v>184</v>
      </c>
      <c r="D33" s="110">
        <v>16112</v>
      </c>
      <c r="E33" s="110">
        <f t="shared" si="5"/>
        <v>19.173279999999998</v>
      </c>
      <c r="F33" s="104"/>
      <c r="G33" s="109">
        <v>2</v>
      </c>
      <c r="H33" s="113"/>
      <c r="I33" s="113">
        <v>19.170000000000002</v>
      </c>
      <c r="J33" s="106" t="s">
        <v>159</v>
      </c>
      <c r="K33" s="106" t="s">
        <v>42</v>
      </c>
      <c r="L33" s="111" t="s">
        <v>165</v>
      </c>
      <c r="M33" s="111" t="s">
        <v>165</v>
      </c>
      <c r="N33" s="114" t="s">
        <v>45</v>
      </c>
      <c r="O33" s="7"/>
      <c r="P33" s="173"/>
      <c r="Q33" s="173"/>
      <c r="R33" s="7"/>
      <c r="S33" s="7"/>
      <c r="T33" s="7"/>
      <c r="U33" s="7"/>
      <c r="V33" s="7"/>
      <c r="W33" s="7"/>
      <c r="X33" s="7"/>
      <c r="Y33" s="7"/>
      <c r="Z33" s="7"/>
      <c r="AA33" s="7"/>
      <c r="AB33" s="7"/>
      <c r="AC33" s="7"/>
      <c r="AD33" s="7"/>
      <c r="AE33" s="7"/>
      <c r="AF33" s="7"/>
      <c r="AG33" s="7"/>
      <c r="AH33" s="7"/>
      <c r="AI33" s="7"/>
      <c r="AJ33" s="7"/>
    </row>
    <row r="34" spans="1:51" s="8" customFormat="1" ht="75.599999999999994" customHeight="1">
      <c r="A34" s="47">
        <v>18</v>
      </c>
      <c r="B34" s="112" t="s">
        <v>199</v>
      </c>
      <c r="C34" s="106" t="s">
        <v>196</v>
      </c>
      <c r="D34" s="110">
        <v>4300</v>
      </c>
      <c r="E34" s="110">
        <f t="shared" si="5"/>
        <v>5.117</v>
      </c>
      <c r="F34" s="104"/>
      <c r="G34" s="109">
        <v>2</v>
      </c>
      <c r="H34" s="113"/>
      <c r="I34" s="113">
        <f>E34</f>
        <v>5.117</v>
      </c>
      <c r="J34" s="106" t="s">
        <v>159</v>
      </c>
      <c r="K34" s="106" t="s">
        <v>42</v>
      </c>
      <c r="L34" s="111" t="s">
        <v>170</v>
      </c>
      <c r="M34" s="111" t="s">
        <v>170</v>
      </c>
      <c r="N34" s="114" t="s">
        <v>33</v>
      </c>
      <c r="O34" s="7"/>
      <c r="P34" s="173"/>
      <c r="Q34" s="173"/>
      <c r="R34" s="7"/>
      <c r="S34" s="7"/>
      <c r="T34" s="7"/>
      <c r="U34" s="7"/>
      <c r="V34" s="7"/>
      <c r="W34" s="7"/>
      <c r="X34" s="7"/>
      <c r="Y34" s="7"/>
      <c r="Z34" s="7"/>
      <c r="AA34" s="7"/>
      <c r="AB34" s="7"/>
      <c r="AC34" s="7"/>
      <c r="AD34" s="7"/>
      <c r="AE34" s="7"/>
      <c r="AF34" s="7"/>
      <c r="AG34" s="7"/>
      <c r="AH34" s="7"/>
      <c r="AI34" s="7"/>
      <c r="AJ34" s="7"/>
    </row>
    <row r="35" spans="1:51" s="8" customFormat="1" ht="54" customHeight="1">
      <c r="A35" s="47">
        <v>19</v>
      </c>
      <c r="B35" s="112" t="s">
        <v>197</v>
      </c>
      <c r="C35" s="106" t="s">
        <v>198</v>
      </c>
      <c r="D35" s="110">
        <v>207000</v>
      </c>
      <c r="E35" s="110">
        <f t="shared" si="5"/>
        <v>246.33</v>
      </c>
      <c r="F35" s="104">
        <v>1</v>
      </c>
      <c r="G35" s="109">
        <v>2</v>
      </c>
      <c r="H35" s="41"/>
      <c r="I35" s="113">
        <f>E35</f>
        <v>246.33</v>
      </c>
      <c r="J35" s="106" t="s">
        <v>21</v>
      </c>
      <c r="K35" s="106" t="s">
        <v>38</v>
      </c>
      <c r="L35" s="111" t="s">
        <v>170</v>
      </c>
      <c r="M35" s="111" t="s">
        <v>168</v>
      </c>
      <c r="N35" s="114" t="s">
        <v>51</v>
      </c>
      <c r="P35" s="173"/>
      <c r="Q35" s="173"/>
    </row>
    <row r="36" spans="1:51" s="8" customFormat="1" ht="92.4">
      <c r="A36" s="47">
        <v>20</v>
      </c>
      <c r="B36" s="112" t="s">
        <v>221</v>
      </c>
      <c r="C36" s="106" t="s">
        <v>220</v>
      </c>
      <c r="D36" s="110">
        <v>3464322.6889999998</v>
      </c>
      <c r="E36" s="110">
        <f t="shared" si="5"/>
        <v>4122.5439999099999</v>
      </c>
      <c r="F36" s="104"/>
      <c r="G36" s="109">
        <v>2</v>
      </c>
      <c r="H36" s="41"/>
      <c r="I36" s="113">
        <v>0</v>
      </c>
      <c r="J36" s="106" t="s">
        <v>22</v>
      </c>
      <c r="K36" s="106" t="s">
        <v>38</v>
      </c>
      <c r="L36" s="111" t="s">
        <v>167</v>
      </c>
      <c r="M36" s="111" t="s">
        <v>174</v>
      </c>
      <c r="N36" s="114" t="s">
        <v>33</v>
      </c>
      <c r="P36" s="173"/>
      <c r="Q36" s="173"/>
    </row>
    <row r="37" spans="1:51" s="8" customFormat="1" ht="40.799999999999997" customHeight="1">
      <c r="A37" s="47">
        <v>21</v>
      </c>
      <c r="B37" s="9" t="s">
        <v>240</v>
      </c>
      <c r="C37" s="155" t="s">
        <v>241</v>
      </c>
      <c r="D37" s="48">
        <v>60000</v>
      </c>
      <c r="E37" s="46">
        <f t="shared" si="5"/>
        <v>71.400000000000006</v>
      </c>
      <c r="F37" s="45"/>
      <c r="G37" s="40">
        <v>2</v>
      </c>
      <c r="H37" s="59"/>
      <c r="I37" s="48">
        <v>0</v>
      </c>
      <c r="J37" s="155" t="s">
        <v>242</v>
      </c>
      <c r="K37" s="155" t="s">
        <v>42</v>
      </c>
      <c r="L37" s="49" t="s">
        <v>172</v>
      </c>
      <c r="M37" s="49" t="s">
        <v>172</v>
      </c>
      <c r="N37" s="60" t="s">
        <v>45</v>
      </c>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row>
    <row r="38" spans="1:51" s="8" customFormat="1" ht="43.2" customHeight="1">
      <c r="A38" s="47">
        <v>22</v>
      </c>
      <c r="B38" s="9" t="s">
        <v>243</v>
      </c>
      <c r="C38" s="155" t="s">
        <v>244</v>
      </c>
      <c r="D38" s="48">
        <v>15000</v>
      </c>
      <c r="E38" s="46">
        <f t="shared" si="5"/>
        <v>17.850000000000001</v>
      </c>
      <c r="F38" s="45"/>
      <c r="G38" s="40">
        <v>2</v>
      </c>
      <c r="H38" s="59"/>
      <c r="I38" s="48">
        <v>0</v>
      </c>
      <c r="J38" s="155" t="s">
        <v>242</v>
      </c>
      <c r="K38" s="155" t="s">
        <v>42</v>
      </c>
      <c r="L38" s="49" t="s">
        <v>172</v>
      </c>
      <c r="M38" s="49" t="s">
        <v>172</v>
      </c>
      <c r="N38" s="60" t="s">
        <v>45</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row>
    <row r="39" spans="1:51" s="8" customFormat="1" ht="38.4" customHeight="1">
      <c r="A39" s="47">
        <v>23</v>
      </c>
      <c r="B39" s="9" t="s">
        <v>245</v>
      </c>
      <c r="C39" s="155" t="s">
        <v>246</v>
      </c>
      <c r="D39" s="48">
        <v>70000</v>
      </c>
      <c r="E39" s="46">
        <f t="shared" si="5"/>
        <v>83.3</v>
      </c>
      <c r="F39" s="45"/>
      <c r="G39" s="40">
        <v>2</v>
      </c>
      <c r="H39" s="59"/>
      <c r="I39" s="48">
        <v>0</v>
      </c>
      <c r="J39" s="155" t="s">
        <v>242</v>
      </c>
      <c r="K39" s="155" t="s">
        <v>42</v>
      </c>
      <c r="L39" s="49" t="s">
        <v>167</v>
      </c>
      <c r="M39" s="49" t="s">
        <v>167</v>
      </c>
      <c r="N39" s="60" t="s">
        <v>45</v>
      </c>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row>
    <row r="40" spans="1:51" s="8" customFormat="1" ht="38.4" customHeight="1">
      <c r="A40" s="47">
        <v>24</v>
      </c>
      <c r="B40" s="9" t="s">
        <v>247</v>
      </c>
      <c r="C40" s="170" t="s">
        <v>248</v>
      </c>
      <c r="D40" s="48">
        <v>70000</v>
      </c>
      <c r="E40" s="46">
        <f t="shared" si="5"/>
        <v>83.3</v>
      </c>
      <c r="F40" s="45"/>
      <c r="G40" s="40">
        <v>2</v>
      </c>
      <c r="H40" s="59"/>
      <c r="I40" s="48">
        <v>0</v>
      </c>
      <c r="J40" s="170" t="s">
        <v>242</v>
      </c>
      <c r="K40" s="170" t="s">
        <v>42</v>
      </c>
      <c r="L40" s="49" t="s">
        <v>170</v>
      </c>
      <c r="M40" s="49" t="s">
        <v>170</v>
      </c>
      <c r="N40" s="60" t="s">
        <v>45</v>
      </c>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row>
    <row r="41" spans="1:51" s="8" customFormat="1" ht="36.6" customHeight="1">
      <c r="A41" s="47">
        <v>25</v>
      </c>
      <c r="B41" s="9" t="s">
        <v>249</v>
      </c>
      <c r="C41" s="170" t="s">
        <v>250</v>
      </c>
      <c r="D41" s="48">
        <v>10910</v>
      </c>
      <c r="E41" s="46">
        <v>1.66</v>
      </c>
      <c r="F41" s="45"/>
      <c r="G41" s="40">
        <v>2</v>
      </c>
      <c r="H41" s="48"/>
      <c r="I41" s="48">
        <f>E41</f>
        <v>1.66</v>
      </c>
      <c r="J41" s="170" t="s">
        <v>242</v>
      </c>
      <c r="K41" s="170" t="s">
        <v>42</v>
      </c>
      <c r="L41" s="49" t="s">
        <v>167</v>
      </c>
      <c r="M41" s="49" t="s">
        <v>167</v>
      </c>
      <c r="N41" s="169" t="s">
        <v>45</v>
      </c>
      <c r="O41" s="18"/>
      <c r="P41" s="198"/>
      <c r="Q41" s="19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row>
    <row r="42" spans="1:51" s="8" customFormat="1" ht="37.799999999999997" customHeight="1">
      <c r="A42" s="47">
        <v>26</v>
      </c>
      <c r="B42" s="9" t="s">
        <v>251</v>
      </c>
      <c r="C42" s="170" t="s">
        <v>252</v>
      </c>
      <c r="D42" s="48">
        <v>99000</v>
      </c>
      <c r="E42" s="46">
        <f t="shared" si="5"/>
        <v>117.81</v>
      </c>
      <c r="F42" s="45"/>
      <c r="G42" s="40">
        <v>2</v>
      </c>
      <c r="H42" s="59"/>
      <c r="I42" s="48">
        <v>0</v>
      </c>
      <c r="J42" s="170" t="s">
        <v>242</v>
      </c>
      <c r="K42" s="170" t="s">
        <v>42</v>
      </c>
      <c r="L42" s="49" t="s">
        <v>169</v>
      </c>
      <c r="M42" s="49" t="s">
        <v>169</v>
      </c>
      <c r="N42" s="60" t="s">
        <v>45</v>
      </c>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row>
    <row r="43" spans="1:51" s="8" customFormat="1" ht="45" customHeight="1">
      <c r="A43" s="47">
        <v>27</v>
      </c>
      <c r="B43" s="9" t="s">
        <v>253</v>
      </c>
      <c r="C43" s="170" t="s">
        <v>254</v>
      </c>
      <c r="D43" s="48">
        <v>99000</v>
      </c>
      <c r="E43" s="46">
        <f t="shared" si="5"/>
        <v>117.81</v>
      </c>
      <c r="F43" s="45"/>
      <c r="G43" s="40">
        <v>2</v>
      </c>
      <c r="H43" s="59"/>
      <c r="I43" s="48">
        <v>117.611</v>
      </c>
      <c r="J43" s="170" t="s">
        <v>242</v>
      </c>
      <c r="K43" s="170" t="s">
        <v>42</v>
      </c>
      <c r="L43" s="49" t="s">
        <v>166</v>
      </c>
      <c r="M43" s="49" t="s">
        <v>166</v>
      </c>
      <c r="N43" s="60" t="s">
        <v>45</v>
      </c>
      <c r="O43" s="18"/>
      <c r="P43" s="182"/>
      <c r="Q43" s="182"/>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row>
    <row r="44" spans="1:51" s="8" customFormat="1" ht="243" customHeight="1">
      <c r="A44" s="47">
        <v>28</v>
      </c>
      <c r="B44" s="9" t="s">
        <v>255</v>
      </c>
      <c r="C44" s="170" t="s">
        <v>256</v>
      </c>
      <c r="D44" s="48">
        <v>134534</v>
      </c>
      <c r="E44" s="46">
        <f t="shared" si="5"/>
        <v>160.09546</v>
      </c>
      <c r="F44" s="45"/>
      <c r="G44" s="40">
        <v>2</v>
      </c>
      <c r="H44" s="59"/>
      <c r="I44" s="48">
        <f>E44</f>
        <v>160.09546</v>
      </c>
      <c r="J44" s="170" t="s">
        <v>242</v>
      </c>
      <c r="K44" s="170" t="s">
        <v>42</v>
      </c>
      <c r="L44" s="49" t="s">
        <v>172</v>
      </c>
      <c r="M44" s="49" t="s">
        <v>172</v>
      </c>
      <c r="N44" s="60" t="s">
        <v>45</v>
      </c>
      <c r="O44" s="18"/>
      <c r="P44" s="199"/>
      <c r="Q44" s="199"/>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row>
    <row r="45" spans="1:51" s="8" customFormat="1" ht="44.4" customHeight="1">
      <c r="A45" s="47">
        <v>29</v>
      </c>
      <c r="B45" s="9" t="s">
        <v>257</v>
      </c>
      <c r="C45" s="170" t="s">
        <v>258</v>
      </c>
      <c r="D45" s="48">
        <v>38016</v>
      </c>
      <c r="E45" s="46">
        <f t="shared" si="5"/>
        <v>45.239040000000003</v>
      </c>
      <c r="F45" s="45"/>
      <c r="G45" s="40">
        <v>2</v>
      </c>
      <c r="H45" s="59"/>
      <c r="I45" s="48">
        <f t="shared" ref="I45:I51" si="6">E45</f>
        <v>45.239040000000003</v>
      </c>
      <c r="J45" s="170" t="s">
        <v>242</v>
      </c>
      <c r="K45" s="170" t="s">
        <v>42</v>
      </c>
      <c r="L45" s="49" t="s">
        <v>169</v>
      </c>
      <c r="M45" s="49" t="s">
        <v>169</v>
      </c>
      <c r="N45" s="169" t="s">
        <v>24</v>
      </c>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row>
    <row r="46" spans="1:51" s="8" customFormat="1" ht="100.8" customHeight="1">
      <c r="A46" s="47">
        <v>30</v>
      </c>
      <c r="B46" s="9" t="s">
        <v>259</v>
      </c>
      <c r="C46" s="170" t="s">
        <v>260</v>
      </c>
      <c r="D46" s="48">
        <v>61145.53</v>
      </c>
      <c r="E46" s="46">
        <f t="shared" si="5"/>
        <v>72.763180699999992</v>
      </c>
      <c r="F46" s="45"/>
      <c r="G46" s="40">
        <v>2</v>
      </c>
      <c r="H46" s="59"/>
      <c r="I46" s="48">
        <f t="shared" si="6"/>
        <v>72.763180699999992</v>
      </c>
      <c r="J46" s="170" t="s">
        <v>242</v>
      </c>
      <c r="K46" s="170" t="s">
        <v>42</v>
      </c>
      <c r="L46" s="49" t="s">
        <v>166</v>
      </c>
      <c r="M46" s="49" t="s">
        <v>166</v>
      </c>
      <c r="N46" s="169" t="s">
        <v>24</v>
      </c>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row>
    <row r="47" spans="1:51" s="8" customFormat="1" ht="60.6" customHeight="1">
      <c r="A47" s="47">
        <v>31</v>
      </c>
      <c r="B47" s="9" t="s">
        <v>261</v>
      </c>
      <c r="C47" s="170" t="s">
        <v>262</v>
      </c>
      <c r="D47" s="48">
        <v>29984</v>
      </c>
      <c r="E47" s="46">
        <f t="shared" si="5"/>
        <v>35.680959999999999</v>
      </c>
      <c r="F47" s="45"/>
      <c r="G47" s="40">
        <v>2</v>
      </c>
      <c r="H47" s="59"/>
      <c r="I47" s="48">
        <f t="shared" si="6"/>
        <v>35.680959999999999</v>
      </c>
      <c r="J47" s="170" t="s">
        <v>242</v>
      </c>
      <c r="K47" s="170" t="s">
        <v>42</v>
      </c>
      <c r="L47" s="49" t="s">
        <v>167</v>
      </c>
      <c r="M47" s="49" t="s">
        <v>167</v>
      </c>
      <c r="N47" s="169" t="s">
        <v>24</v>
      </c>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row>
    <row r="48" spans="1:51" s="8" customFormat="1" ht="39" customHeight="1">
      <c r="A48" s="47">
        <v>32</v>
      </c>
      <c r="B48" s="9" t="s">
        <v>263</v>
      </c>
      <c r="C48" s="170" t="s">
        <v>264</v>
      </c>
      <c r="D48" s="48">
        <v>20000</v>
      </c>
      <c r="E48" s="46">
        <f t="shared" si="5"/>
        <v>23.8</v>
      </c>
      <c r="F48" s="45"/>
      <c r="G48" s="40">
        <v>2</v>
      </c>
      <c r="H48" s="59"/>
      <c r="I48" s="48">
        <f>E48</f>
        <v>23.8</v>
      </c>
      <c r="J48" s="170" t="s">
        <v>242</v>
      </c>
      <c r="K48" s="170" t="s">
        <v>42</v>
      </c>
      <c r="L48" s="49" t="s">
        <v>170</v>
      </c>
      <c r="M48" s="49" t="s">
        <v>170</v>
      </c>
      <c r="N48" s="169" t="s">
        <v>265</v>
      </c>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row>
    <row r="49" spans="1:51" s="8" customFormat="1" ht="41.4" customHeight="1">
      <c r="A49" s="47">
        <v>33</v>
      </c>
      <c r="B49" s="9" t="s">
        <v>266</v>
      </c>
      <c r="C49" s="170" t="s">
        <v>267</v>
      </c>
      <c r="D49" s="48">
        <v>2800</v>
      </c>
      <c r="E49" s="46">
        <f t="shared" si="5"/>
        <v>3.3319999999999999</v>
      </c>
      <c r="F49" s="45"/>
      <c r="G49" s="40">
        <v>2</v>
      </c>
      <c r="H49" s="59"/>
      <c r="I49" s="48">
        <f t="shared" si="6"/>
        <v>3.3319999999999999</v>
      </c>
      <c r="J49" s="170" t="s">
        <v>242</v>
      </c>
      <c r="K49" s="170" t="s">
        <v>42</v>
      </c>
      <c r="L49" s="49" t="s">
        <v>168</v>
      </c>
      <c r="M49" s="49" t="s">
        <v>168</v>
      </c>
      <c r="N49" s="169" t="s">
        <v>265</v>
      </c>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row>
    <row r="50" spans="1:51" s="8" customFormat="1" ht="41.4" customHeight="1">
      <c r="A50" s="47">
        <v>34</v>
      </c>
      <c r="B50" s="9" t="s">
        <v>268</v>
      </c>
      <c r="C50" s="170" t="s">
        <v>269</v>
      </c>
      <c r="D50" s="48">
        <v>1500</v>
      </c>
      <c r="E50" s="46">
        <f t="shared" si="5"/>
        <v>1.7849999999999999</v>
      </c>
      <c r="F50" s="45"/>
      <c r="G50" s="40">
        <v>2</v>
      </c>
      <c r="H50" s="59"/>
      <c r="I50" s="48">
        <f t="shared" si="6"/>
        <v>1.7849999999999999</v>
      </c>
      <c r="J50" s="170" t="s">
        <v>242</v>
      </c>
      <c r="K50" s="170" t="s">
        <v>42</v>
      </c>
      <c r="L50" s="49" t="s">
        <v>168</v>
      </c>
      <c r="M50" s="49" t="s">
        <v>168</v>
      </c>
      <c r="N50" s="169" t="s">
        <v>265</v>
      </c>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row>
    <row r="51" spans="1:51" s="8" customFormat="1" ht="41.4" customHeight="1">
      <c r="A51" s="47">
        <v>35</v>
      </c>
      <c r="B51" s="9" t="s">
        <v>270</v>
      </c>
      <c r="C51" s="170" t="s">
        <v>271</v>
      </c>
      <c r="D51" s="48">
        <v>3000</v>
      </c>
      <c r="E51" s="46">
        <f t="shared" si="5"/>
        <v>3.57</v>
      </c>
      <c r="F51" s="45"/>
      <c r="G51" s="40">
        <v>2</v>
      </c>
      <c r="H51" s="59"/>
      <c r="I51" s="48">
        <f t="shared" si="6"/>
        <v>3.57</v>
      </c>
      <c r="J51" s="170" t="s">
        <v>242</v>
      </c>
      <c r="K51" s="170" t="s">
        <v>42</v>
      </c>
      <c r="L51" s="49" t="s">
        <v>170</v>
      </c>
      <c r="M51" s="49" t="s">
        <v>170</v>
      </c>
      <c r="N51" s="169" t="s">
        <v>265</v>
      </c>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row>
    <row r="52" spans="1:51" s="8" customFormat="1" ht="41.4" customHeight="1">
      <c r="A52" s="47">
        <v>36</v>
      </c>
      <c r="B52" s="9" t="s">
        <v>272</v>
      </c>
      <c r="C52" s="170" t="s">
        <v>269</v>
      </c>
      <c r="D52" s="48">
        <v>2700</v>
      </c>
      <c r="E52" s="46">
        <f t="shared" si="5"/>
        <v>3.2130000000000001</v>
      </c>
      <c r="F52" s="45"/>
      <c r="G52" s="40">
        <v>2</v>
      </c>
      <c r="H52" s="59"/>
      <c r="I52" s="48">
        <f>E52</f>
        <v>3.2130000000000001</v>
      </c>
      <c r="J52" s="170" t="s">
        <v>242</v>
      </c>
      <c r="K52" s="170" t="s">
        <v>42</v>
      </c>
      <c r="L52" s="49" t="s">
        <v>169</v>
      </c>
      <c r="M52" s="49" t="s">
        <v>169</v>
      </c>
      <c r="N52" s="169" t="s">
        <v>265</v>
      </c>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row>
    <row r="53" spans="1:51" s="8" customFormat="1" ht="42.6" customHeight="1">
      <c r="A53" s="47">
        <v>37</v>
      </c>
      <c r="B53" s="9" t="s">
        <v>273</v>
      </c>
      <c r="C53" s="170" t="s">
        <v>274</v>
      </c>
      <c r="D53" s="48">
        <v>30000</v>
      </c>
      <c r="E53" s="46">
        <f t="shared" si="5"/>
        <v>35.700000000000003</v>
      </c>
      <c r="F53" s="45"/>
      <c r="G53" s="40">
        <v>2</v>
      </c>
      <c r="H53" s="59"/>
      <c r="I53" s="48">
        <f>E53</f>
        <v>35.700000000000003</v>
      </c>
      <c r="J53" s="170" t="s">
        <v>242</v>
      </c>
      <c r="K53" s="170" t="s">
        <v>42</v>
      </c>
      <c r="L53" s="49" t="s">
        <v>169</v>
      </c>
      <c r="M53" s="49" t="s">
        <v>169</v>
      </c>
      <c r="N53" s="169" t="s">
        <v>33</v>
      </c>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row>
    <row r="54" spans="1:51" s="8" customFormat="1" ht="66.599999999999994" customHeight="1">
      <c r="A54" s="47">
        <v>38</v>
      </c>
      <c r="B54" s="9" t="s">
        <v>275</v>
      </c>
      <c r="C54" s="170" t="s">
        <v>276</v>
      </c>
      <c r="D54" s="48">
        <v>80000</v>
      </c>
      <c r="E54" s="46">
        <f t="shared" si="5"/>
        <v>95.2</v>
      </c>
      <c r="F54" s="45"/>
      <c r="G54" s="40">
        <v>2</v>
      </c>
      <c r="H54" s="59"/>
      <c r="I54" s="48">
        <v>0</v>
      </c>
      <c r="J54" s="170" t="s">
        <v>242</v>
      </c>
      <c r="K54" s="170" t="s">
        <v>42</v>
      </c>
      <c r="L54" s="49" t="s">
        <v>166</v>
      </c>
      <c r="M54" s="49" t="s">
        <v>166</v>
      </c>
      <c r="N54" s="169" t="s">
        <v>33</v>
      </c>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row>
    <row r="55" spans="1:51" s="8" customFormat="1" ht="37.200000000000003" customHeight="1">
      <c r="A55" s="47">
        <v>39</v>
      </c>
      <c r="B55" s="9" t="s">
        <v>277</v>
      </c>
      <c r="C55" s="170" t="s">
        <v>278</v>
      </c>
      <c r="D55" s="48">
        <v>129999.75</v>
      </c>
      <c r="E55" s="46">
        <f t="shared" si="5"/>
        <v>154.69970249999997</v>
      </c>
      <c r="F55" s="45"/>
      <c r="G55" s="40">
        <v>2</v>
      </c>
      <c r="H55" s="59"/>
      <c r="I55" s="48">
        <f>E55</f>
        <v>154.69970249999997</v>
      </c>
      <c r="J55" s="170" t="s">
        <v>242</v>
      </c>
      <c r="K55" s="170" t="s">
        <v>42</v>
      </c>
      <c r="L55" s="49" t="s">
        <v>173</v>
      </c>
      <c r="M55" s="49" t="s">
        <v>173</v>
      </c>
      <c r="N55" s="169" t="s">
        <v>33</v>
      </c>
      <c r="O55" s="18"/>
      <c r="P55" s="197"/>
      <c r="Q55" s="197"/>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row>
    <row r="56" spans="1:51" s="8" customFormat="1" ht="39" customHeight="1">
      <c r="A56" s="47">
        <v>40</v>
      </c>
      <c r="B56" s="9" t="s">
        <v>279</v>
      </c>
      <c r="C56" s="170" t="s">
        <v>280</v>
      </c>
      <c r="D56" s="48">
        <v>99900</v>
      </c>
      <c r="E56" s="46">
        <f t="shared" si="5"/>
        <v>118.881</v>
      </c>
      <c r="F56" s="45"/>
      <c r="G56" s="40">
        <v>2</v>
      </c>
      <c r="H56" s="59"/>
      <c r="I56" s="48">
        <v>0</v>
      </c>
      <c r="J56" s="170" t="s">
        <v>242</v>
      </c>
      <c r="K56" s="170" t="s">
        <v>42</v>
      </c>
      <c r="L56" s="49" t="s">
        <v>173</v>
      </c>
      <c r="M56" s="49" t="s">
        <v>173</v>
      </c>
      <c r="N56" s="169" t="s">
        <v>33</v>
      </c>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row>
    <row r="57" spans="1:51" s="8" customFormat="1" ht="39.6" customHeight="1">
      <c r="A57" s="47">
        <v>41</v>
      </c>
      <c r="B57" s="9" t="s">
        <v>281</v>
      </c>
      <c r="C57" s="170" t="s">
        <v>282</v>
      </c>
      <c r="D57" s="48">
        <v>99000</v>
      </c>
      <c r="E57" s="46">
        <f t="shared" si="5"/>
        <v>117.81</v>
      </c>
      <c r="F57" s="45"/>
      <c r="G57" s="40">
        <v>2</v>
      </c>
      <c r="H57" s="59"/>
      <c r="I57" s="48">
        <v>0</v>
      </c>
      <c r="J57" s="170" t="s">
        <v>242</v>
      </c>
      <c r="K57" s="170" t="s">
        <v>42</v>
      </c>
      <c r="L57" s="49" t="s">
        <v>166</v>
      </c>
      <c r="M57" s="49" t="s">
        <v>166</v>
      </c>
      <c r="N57" s="169" t="s">
        <v>33</v>
      </c>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row>
    <row r="58" spans="1:51" s="8" customFormat="1" ht="42.6" customHeight="1">
      <c r="A58" s="47">
        <v>42</v>
      </c>
      <c r="B58" s="9" t="s">
        <v>283</v>
      </c>
      <c r="C58" s="170" t="s">
        <v>284</v>
      </c>
      <c r="D58" s="48">
        <v>30000</v>
      </c>
      <c r="E58" s="46">
        <f t="shared" si="5"/>
        <v>35.700000000000003</v>
      </c>
      <c r="F58" s="45"/>
      <c r="G58" s="40">
        <v>2</v>
      </c>
      <c r="H58" s="59"/>
      <c r="I58" s="48">
        <v>0</v>
      </c>
      <c r="J58" s="170" t="s">
        <v>242</v>
      </c>
      <c r="K58" s="170" t="s">
        <v>42</v>
      </c>
      <c r="L58" s="49" t="s">
        <v>167</v>
      </c>
      <c r="M58" s="49" t="s">
        <v>167</v>
      </c>
      <c r="N58" s="169" t="s">
        <v>33</v>
      </c>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row>
    <row r="59" spans="1:51" s="8" customFormat="1" ht="52.2" customHeight="1">
      <c r="A59" s="47">
        <v>43</v>
      </c>
      <c r="B59" s="58" t="s">
        <v>285</v>
      </c>
      <c r="C59" s="14" t="s">
        <v>286</v>
      </c>
      <c r="D59" s="43">
        <v>135000</v>
      </c>
      <c r="E59" s="46">
        <f t="shared" si="5"/>
        <v>160.65</v>
      </c>
      <c r="F59" s="45"/>
      <c r="G59" s="40">
        <v>2</v>
      </c>
      <c r="H59" s="48"/>
      <c r="I59" s="48">
        <v>94</v>
      </c>
      <c r="J59" s="170" t="s">
        <v>242</v>
      </c>
      <c r="K59" s="170" t="s">
        <v>38</v>
      </c>
      <c r="L59" s="100" t="s">
        <v>171</v>
      </c>
      <c r="M59" s="100" t="s">
        <v>171</v>
      </c>
      <c r="N59" s="169" t="s">
        <v>30</v>
      </c>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s="8" customFormat="1" ht="42.6" customHeight="1">
      <c r="A60" s="47">
        <v>44</v>
      </c>
      <c r="B60" s="58" t="s">
        <v>287</v>
      </c>
      <c r="C60" s="170" t="s">
        <v>288</v>
      </c>
      <c r="D60" s="43">
        <v>82225</v>
      </c>
      <c r="E60" s="46">
        <f t="shared" si="5"/>
        <v>97.847750000000005</v>
      </c>
      <c r="F60" s="45">
        <v>1</v>
      </c>
      <c r="G60" s="40">
        <v>2</v>
      </c>
      <c r="H60" s="48">
        <v>0</v>
      </c>
      <c r="I60" s="48">
        <v>0</v>
      </c>
      <c r="J60" s="170" t="s">
        <v>242</v>
      </c>
      <c r="K60" s="170" t="s">
        <v>42</v>
      </c>
      <c r="L60" s="100" t="s">
        <v>172</v>
      </c>
      <c r="M60" s="100" t="s">
        <v>172</v>
      </c>
      <c r="N60" s="169" t="s">
        <v>30</v>
      </c>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s="8" customFormat="1" ht="42.6" customHeight="1">
      <c r="A61" s="47">
        <v>45</v>
      </c>
      <c r="B61" s="58" t="s">
        <v>289</v>
      </c>
      <c r="C61" s="170" t="s">
        <v>290</v>
      </c>
      <c r="D61" s="43">
        <v>25722.5</v>
      </c>
      <c r="E61" s="46">
        <f t="shared" si="5"/>
        <v>30.609774999999999</v>
      </c>
      <c r="F61" s="45">
        <v>1</v>
      </c>
      <c r="G61" s="40">
        <v>2</v>
      </c>
      <c r="H61" s="48">
        <v>0</v>
      </c>
      <c r="I61" s="48">
        <v>0</v>
      </c>
      <c r="J61" s="170" t="s">
        <v>242</v>
      </c>
      <c r="K61" s="170" t="s">
        <v>42</v>
      </c>
      <c r="L61" s="49" t="s">
        <v>172</v>
      </c>
      <c r="M61" s="49" t="s">
        <v>172</v>
      </c>
      <c r="N61" s="169" t="s">
        <v>30</v>
      </c>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51" s="8" customFormat="1" ht="42.6" customHeight="1">
      <c r="A62" s="47">
        <v>46</v>
      </c>
      <c r="B62" s="58" t="s">
        <v>291</v>
      </c>
      <c r="C62" s="170" t="s">
        <v>292</v>
      </c>
      <c r="D62" s="43">
        <v>4119.1400000000003</v>
      </c>
      <c r="E62" s="46">
        <f t="shared" si="5"/>
        <v>4.9017765999999998</v>
      </c>
      <c r="F62" s="45"/>
      <c r="G62" s="40">
        <v>2</v>
      </c>
      <c r="H62" s="48"/>
      <c r="I62" s="48">
        <v>4.57</v>
      </c>
      <c r="J62" s="170" t="s">
        <v>242</v>
      </c>
      <c r="K62" s="170" t="s">
        <v>42</v>
      </c>
      <c r="L62" s="49" t="s">
        <v>165</v>
      </c>
      <c r="M62" s="49" t="s">
        <v>165</v>
      </c>
      <c r="N62" s="169" t="s">
        <v>293</v>
      </c>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51" s="8" customFormat="1" ht="42.6" customHeight="1">
      <c r="A63" s="47">
        <v>47</v>
      </c>
      <c r="B63" s="58" t="s">
        <v>294</v>
      </c>
      <c r="C63" s="170" t="s">
        <v>295</v>
      </c>
      <c r="D63" s="43">
        <v>14250</v>
      </c>
      <c r="E63" s="46">
        <f t="shared" si="5"/>
        <v>16.9575</v>
      </c>
      <c r="F63" s="45"/>
      <c r="G63" s="40">
        <v>2</v>
      </c>
      <c r="H63" s="48"/>
      <c r="I63" s="48">
        <v>16.96</v>
      </c>
      <c r="J63" s="170" t="s">
        <v>242</v>
      </c>
      <c r="K63" s="170" t="s">
        <v>42</v>
      </c>
      <c r="L63" s="49" t="s">
        <v>168</v>
      </c>
      <c r="M63" s="49" t="s">
        <v>168</v>
      </c>
      <c r="N63" s="169" t="s">
        <v>296</v>
      </c>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51" s="8" customFormat="1" ht="43.2" customHeight="1">
      <c r="A64" s="47">
        <v>48</v>
      </c>
      <c r="B64" s="9" t="s">
        <v>297</v>
      </c>
      <c r="C64" s="170" t="s">
        <v>298</v>
      </c>
      <c r="D64" s="48">
        <v>23600</v>
      </c>
      <c r="E64" s="46">
        <f>D64*1.19/1000</f>
        <v>28.084</v>
      </c>
      <c r="F64" s="45"/>
      <c r="G64" s="40">
        <v>2</v>
      </c>
      <c r="H64" s="48"/>
      <c r="I64" s="48">
        <f t="shared" ref="I64:I73" si="7">E64</f>
        <v>28.084</v>
      </c>
      <c r="J64" s="170" t="s">
        <v>242</v>
      </c>
      <c r="K64" s="170" t="s">
        <v>42</v>
      </c>
      <c r="L64" s="49" t="s">
        <v>169</v>
      </c>
      <c r="M64" s="49" t="s">
        <v>169</v>
      </c>
      <c r="N64" s="169" t="s">
        <v>299</v>
      </c>
      <c r="O64" s="18"/>
      <c r="P64" s="18"/>
      <c r="Q64" s="156"/>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67" s="8" customFormat="1" ht="43.2" customHeight="1">
      <c r="A65" s="47">
        <v>49</v>
      </c>
      <c r="B65" s="9" t="s">
        <v>300</v>
      </c>
      <c r="C65" s="170" t="s">
        <v>301</v>
      </c>
      <c r="D65" s="48">
        <v>18522</v>
      </c>
      <c r="E65" s="46">
        <f>D65*1.09/1000</f>
        <v>20.188980000000004</v>
      </c>
      <c r="F65" s="45"/>
      <c r="G65" s="40">
        <v>2</v>
      </c>
      <c r="H65" s="48"/>
      <c r="I65" s="48">
        <f t="shared" si="7"/>
        <v>20.188980000000004</v>
      </c>
      <c r="J65" s="170" t="s">
        <v>242</v>
      </c>
      <c r="K65" s="170" t="s">
        <v>42</v>
      </c>
      <c r="L65" s="49" t="s">
        <v>170</v>
      </c>
      <c r="M65" s="49" t="s">
        <v>170</v>
      </c>
      <c r="N65" s="169" t="s">
        <v>299</v>
      </c>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67" s="8" customFormat="1" ht="43.2" customHeight="1">
      <c r="A66" s="47">
        <v>50</v>
      </c>
      <c r="B66" s="9" t="s">
        <v>302</v>
      </c>
      <c r="C66" s="170" t="s">
        <v>303</v>
      </c>
      <c r="D66" s="48">
        <v>8000</v>
      </c>
      <c r="E66" s="46">
        <f>D66*1.19/1000</f>
        <v>9.52</v>
      </c>
      <c r="F66" s="45"/>
      <c r="G66" s="40">
        <v>2</v>
      </c>
      <c r="H66" s="48"/>
      <c r="I66" s="48">
        <f t="shared" si="7"/>
        <v>9.52</v>
      </c>
      <c r="J66" s="170" t="s">
        <v>242</v>
      </c>
      <c r="K66" s="170" t="s">
        <v>42</v>
      </c>
      <c r="L66" s="49" t="s">
        <v>165</v>
      </c>
      <c r="M66" s="49" t="s">
        <v>165</v>
      </c>
      <c r="N66" s="169" t="s">
        <v>299</v>
      </c>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67" s="8" customFormat="1" ht="43.2" customHeight="1">
      <c r="A67" s="47">
        <v>51</v>
      </c>
      <c r="B67" s="9" t="s">
        <v>304</v>
      </c>
      <c r="C67" s="170" t="s">
        <v>305</v>
      </c>
      <c r="D67" s="48">
        <v>5000</v>
      </c>
      <c r="E67" s="46">
        <f>D67*1.19/1000</f>
        <v>5.95</v>
      </c>
      <c r="F67" s="45"/>
      <c r="G67" s="40">
        <v>2</v>
      </c>
      <c r="H67" s="48"/>
      <c r="I67" s="48">
        <f t="shared" si="7"/>
        <v>5.95</v>
      </c>
      <c r="J67" s="170" t="s">
        <v>242</v>
      </c>
      <c r="K67" s="170" t="s">
        <v>42</v>
      </c>
      <c r="L67" s="49" t="s">
        <v>169</v>
      </c>
      <c r="M67" s="49" t="s">
        <v>169</v>
      </c>
      <c r="N67" s="169" t="s">
        <v>299</v>
      </c>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67" s="8" customFormat="1" ht="43.2" customHeight="1">
      <c r="A68" s="47">
        <v>52</v>
      </c>
      <c r="B68" s="9" t="s">
        <v>306</v>
      </c>
      <c r="C68" s="170" t="s">
        <v>307</v>
      </c>
      <c r="D68" s="48">
        <v>5295</v>
      </c>
      <c r="E68" s="46">
        <f t="shared" ref="E68" si="8">D68*1.09/1000</f>
        <v>5.7715500000000004</v>
      </c>
      <c r="F68" s="45"/>
      <c r="G68" s="40">
        <v>2</v>
      </c>
      <c r="H68" s="48"/>
      <c r="I68" s="48">
        <f t="shared" si="7"/>
        <v>5.7715500000000004</v>
      </c>
      <c r="J68" s="170" t="s">
        <v>242</v>
      </c>
      <c r="K68" s="170" t="s">
        <v>42</v>
      </c>
      <c r="L68" s="49" t="s">
        <v>170</v>
      </c>
      <c r="M68" s="49" t="s">
        <v>170</v>
      </c>
      <c r="N68" s="169" t="s">
        <v>299</v>
      </c>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67" s="8" customFormat="1" ht="65.400000000000006" customHeight="1">
      <c r="A69" s="47">
        <v>53</v>
      </c>
      <c r="B69" s="9" t="s">
        <v>308</v>
      </c>
      <c r="C69" s="170" t="s">
        <v>309</v>
      </c>
      <c r="D69" s="48">
        <v>40000</v>
      </c>
      <c r="E69" s="46">
        <f t="shared" ref="E69:E79" si="9">D69*1.19/1000</f>
        <v>47.6</v>
      </c>
      <c r="F69" s="45"/>
      <c r="G69" s="40">
        <v>2</v>
      </c>
      <c r="H69" s="48"/>
      <c r="I69" s="48">
        <v>43.6</v>
      </c>
      <c r="J69" s="170" t="s">
        <v>242</v>
      </c>
      <c r="K69" s="170" t="s">
        <v>42</v>
      </c>
      <c r="L69" s="100" t="s">
        <v>170</v>
      </c>
      <c r="M69" s="100" t="s">
        <v>170</v>
      </c>
      <c r="N69" s="169" t="s">
        <v>48</v>
      </c>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67" s="8" customFormat="1" ht="43.2" customHeight="1">
      <c r="A70" s="47">
        <v>54</v>
      </c>
      <c r="B70" s="9" t="s">
        <v>310</v>
      </c>
      <c r="C70" s="170" t="s">
        <v>311</v>
      </c>
      <c r="D70" s="48">
        <v>20250</v>
      </c>
      <c r="E70" s="46">
        <f t="shared" si="9"/>
        <v>24.0975</v>
      </c>
      <c r="F70" s="45"/>
      <c r="G70" s="40">
        <v>2</v>
      </c>
      <c r="H70" s="48"/>
      <c r="I70" s="48">
        <v>0</v>
      </c>
      <c r="J70" s="170" t="s">
        <v>242</v>
      </c>
      <c r="K70" s="170" t="s">
        <v>42</v>
      </c>
      <c r="L70" s="100" t="s">
        <v>167</v>
      </c>
      <c r="M70" s="100" t="s">
        <v>167</v>
      </c>
      <c r="N70" s="169" t="s">
        <v>48</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67" s="8" customFormat="1" ht="43.2" customHeight="1">
      <c r="A71" s="47">
        <v>55</v>
      </c>
      <c r="B71" s="9" t="s">
        <v>312</v>
      </c>
      <c r="C71" s="170" t="s">
        <v>313</v>
      </c>
      <c r="D71" s="48">
        <v>50000</v>
      </c>
      <c r="E71" s="46">
        <f t="shared" si="9"/>
        <v>59.5</v>
      </c>
      <c r="F71" s="45">
        <v>1</v>
      </c>
      <c r="G71" s="40">
        <v>2</v>
      </c>
      <c r="H71" s="48"/>
      <c r="I71" s="48">
        <v>40.909999999999997</v>
      </c>
      <c r="J71" s="170" t="s">
        <v>242</v>
      </c>
      <c r="K71" s="170" t="s">
        <v>42</v>
      </c>
      <c r="L71" s="100" t="s">
        <v>170</v>
      </c>
      <c r="M71" s="100" t="s">
        <v>170</v>
      </c>
      <c r="N71" s="169" t="s">
        <v>48</v>
      </c>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67" s="8" customFormat="1" ht="43.2" customHeight="1">
      <c r="A72" s="47">
        <v>56</v>
      </c>
      <c r="B72" s="9" t="s">
        <v>314</v>
      </c>
      <c r="C72" s="170" t="s">
        <v>315</v>
      </c>
      <c r="D72" s="48">
        <v>35000</v>
      </c>
      <c r="E72" s="46">
        <f t="shared" si="9"/>
        <v>41.65</v>
      </c>
      <c r="F72" s="45">
        <v>1</v>
      </c>
      <c r="G72" s="40">
        <v>2</v>
      </c>
      <c r="H72" s="48"/>
      <c r="I72" s="48">
        <v>16.038</v>
      </c>
      <c r="J72" s="170" t="s">
        <v>242</v>
      </c>
      <c r="K72" s="170" t="s">
        <v>42</v>
      </c>
      <c r="L72" s="100" t="s">
        <v>170</v>
      </c>
      <c r="M72" s="100" t="s">
        <v>170</v>
      </c>
      <c r="N72" s="169" t="s">
        <v>48</v>
      </c>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67" s="8" customFormat="1" ht="43.2" customHeight="1">
      <c r="A73" s="47">
        <v>57</v>
      </c>
      <c r="B73" s="9" t="s">
        <v>316</v>
      </c>
      <c r="C73" s="170" t="s">
        <v>317</v>
      </c>
      <c r="D73" s="48">
        <v>11000</v>
      </c>
      <c r="E73" s="46">
        <f t="shared" si="9"/>
        <v>13.09</v>
      </c>
      <c r="F73" s="45">
        <v>1</v>
      </c>
      <c r="G73" s="40">
        <v>2</v>
      </c>
      <c r="H73" s="48"/>
      <c r="I73" s="48">
        <f t="shared" si="7"/>
        <v>13.09</v>
      </c>
      <c r="J73" s="170" t="s">
        <v>242</v>
      </c>
      <c r="K73" s="170" t="s">
        <v>42</v>
      </c>
      <c r="L73" s="100" t="s">
        <v>166</v>
      </c>
      <c r="M73" s="100" t="s">
        <v>166</v>
      </c>
      <c r="N73" s="169" t="s">
        <v>48</v>
      </c>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67" s="8" customFormat="1" ht="43.2" customHeight="1">
      <c r="A74" s="47">
        <v>58</v>
      </c>
      <c r="B74" s="61" t="s">
        <v>318</v>
      </c>
      <c r="C74" s="170" t="s">
        <v>319</v>
      </c>
      <c r="D74" s="48">
        <v>4000</v>
      </c>
      <c r="E74" s="48">
        <f t="shared" si="9"/>
        <v>4.76</v>
      </c>
      <c r="F74" s="45"/>
      <c r="G74" s="40">
        <v>2</v>
      </c>
      <c r="H74" s="48"/>
      <c r="I74" s="48">
        <v>4.1500000000000004</v>
      </c>
      <c r="J74" s="46" t="s">
        <v>242</v>
      </c>
      <c r="K74" s="46" t="s">
        <v>42</v>
      </c>
      <c r="L74" s="45" t="s">
        <v>165</v>
      </c>
      <c r="M74" s="45" t="s">
        <v>165</v>
      </c>
      <c r="N74" s="80" t="s">
        <v>293</v>
      </c>
      <c r="O74" s="65"/>
      <c r="P74" s="65"/>
      <c r="Q74" s="65"/>
      <c r="R74" s="65"/>
      <c r="S74" s="65"/>
      <c r="T74" s="66"/>
      <c r="U74" s="66"/>
      <c r="V74" s="66"/>
      <c r="W74" s="65"/>
      <c r="X74" s="65"/>
      <c r="Y74" s="10"/>
      <c r="Z74" s="10"/>
    </row>
    <row r="75" spans="1:67" s="8" customFormat="1" ht="42" customHeight="1">
      <c r="A75" s="47">
        <v>59</v>
      </c>
      <c r="B75" s="61" t="s">
        <v>320</v>
      </c>
      <c r="C75" s="170" t="s">
        <v>321</v>
      </c>
      <c r="D75" s="48">
        <v>2500</v>
      </c>
      <c r="E75" s="48">
        <f t="shared" si="9"/>
        <v>2.9750000000000001</v>
      </c>
      <c r="F75" s="45"/>
      <c r="G75" s="40">
        <v>2</v>
      </c>
      <c r="H75" s="48"/>
      <c r="I75" s="48">
        <v>2.9750000000000001</v>
      </c>
      <c r="J75" s="46" t="s">
        <v>242</v>
      </c>
      <c r="K75" s="46" t="s">
        <v>42</v>
      </c>
      <c r="L75" s="45" t="s">
        <v>165</v>
      </c>
      <c r="M75" s="45" t="s">
        <v>165</v>
      </c>
      <c r="N75" s="80" t="s">
        <v>293</v>
      </c>
      <c r="O75" s="65"/>
      <c r="P75" s="65"/>
      <c r="Q75" s="65"/>
      <c r="R75" s="65"/>
      <c r="S75" s="65"/>
      <c r="T75" s="66"/>
      <c r="U75" s="66"/>
      <c r="V75" s="66"/>
      <c r="W75" s="65"/>
      <c r="X75" s="65"/>
      <c r="Y75" s="10"/>
      <c r="Z75" s="10"/>
    </row>
    <row r="76" spans="1:67" s="8" customFormat="1" ht="44.4" customHeight="1">
      <c r="A76" s="47">
        <v>60</v>
      </c>
      <c r="B76" s="91" t="s">
        <v>322</v>
      </c>
      <c r="C76" s="170" t="s">
        <v>323</v>
      </c>
      <c r="D76" s="48">
        <v>29000</v>
      </c>
      <c r="E76" s="48">
        <f t="shared" si="9"/>
        <v>34.51</v>
      </c>
      <c r="F76" s="45"/>
      <c r="G76" s="40">
        <v>2</v>
      </c>
      <c r="H76" s="46"/>
      <c r="I76" s="92">
        <f t="shared" ref="I76" si="10">E76</f>
        <v>34.51</v>
      </c>
      <c r="J76" s="170" t="s">
        <v>242</v>
      </c>
      <c r="K76" s="170" t="s">
        <v>42</v>
      </c>
      <c r="L76" s="100" t="s">
        <v>165</v>
      </c>
      <c r="M76" s="100" t="s">
        <v>165</v>
      </c>
      <c r="N76" s="60" t="s">
        <v>33</v>
      </c>
      <c r="O76" s="79"/>
      <c r="P76" s="177"/>
      <c r="Q76" s="177"/>
      <c r="R76" s="153"/>
      <c r="S76" s="93"/>
      <c r="T76" s="153"/>
      <c r="U76" s="153"/>
      <c r="V76" s="94"/>
      <c r="W76" s="94"/>
      <c r="X76" s="94"/>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row>
    <row r="77" spans="1:67" s="8" customFormat="1" ht="44.4" customHeight="1">
      <c r="A77" s="47">
        <v>61</v>
      </c>
      <c r="B77" s="91" t="s">
        <v>324</v>
      </c>
      <c r="C77" s="170" t="s">
        <v>325</v>
      </c>
      <c r="D77" s="48">
        <v>70578</v>
      </c>
      <c r="E77" s="48">
        <f t="shared" si="9"/>
        <v>83.987819999999999</v>
      </c>
      <c r="F77" s="45"/>
      <c r="G77" s="40">
        <v>2</v>
      </c>
      <c r="H77" s="46"/>
      <c r="I77" s="92">
        <v>4.5599999999999996</v>
      </c>
      <c r="J77" s="170" t="s">
        <v>242</v>
      </c>
      <c r="K77" s="170" t="s">
        <v>42</v>
      </c>
      <c r="L77" s="100" t="s">
        <v>165</v>
      </c>
      <c r="M77" s="100" t="s">
        <v>165</v>
      </c>
      <c r="N77" s="60" t="s">
        <v>33</v>
      </c>
      <c r="O77" s="79"/>
      <c r="P77" s="153"/>
      <c r="Q77" s="153"/>
      <c r="R77" s="93"/>
      <c r="S77" s="93"/>
      <c r="T77" s="153"/>
      <c r="U77" s="153"/>
      <c r="V77" s="94"/>
      <c r="W77" s="94"/>
      <c r="X77" s="94"/>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row>
    <row r="78" spans="1:67" s="8" customFormat="1" ht="44.4" customHeight="1">
      <c r="A78" s="47">
        <v>62</v>
      </c>
      <c r="B78" s="91" t="s">
        <v>163</v>
      </c>
      <c r="C78" s="170" t="s">
        <v>164</v>
      </c>
      <c r="D78" s="48">
        <v>90000</v>
      </c>
      <c r="E78" s="48">
        <f t="shared" si="9"/>
        <v>107.1</v>
      </c>
      <c r="F78" s="45"/>
      <c r="G78" s="40">
        <v>2</v>
      </c>
      <c r="H78" s="46"/>
      <c r="I78" s="92">
        <v>9.52</v>
      </c>
      <c r="J78" s="170" t="s">
        <v>242</v>
      </c>
      <c r="K78" s="170" t="s">
        <v>42</v>
      </c>
      <c r="L78" s="100" t="s">
        <v>165</v>
      </c>
      <c r="M78" s="100" t="s">
        <v>165</v>
      </c>
      <c r="N78" s="60" t="s">
        <v>33</v>
      </c>
      <c r="O78" s="79"/>
      <c r="P78" s="153"/>
      <c r="Q78" s="153"/>
      <c r="R78" s="93"/>
      <c r="S78" s="93"/>
      <c r="T78" s="153"/>
      <c r="U78" s="153"/>
      <c r="V78" s="94"/>
      <c r="W78" s="94"/>
      <c r="X78" s="94"/>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row>
    <row r="79" spans="1:67" s="8" customFormat="1" ht="37.200000000000003" customHeight="1">
      <c r="A79" s="47">
        <v>63</v>
      </c>
      <c r="B79" s="91" t="s">
        <v>326</v>
      </c>
      <c r="C79" s="170" t="s">
        <v>327</v>
      </c>
      <c r="D79" s="48">
        <v>46200</v>
      </c>
      <c r="E79" s="48">
        <f t="shared" si="9"/>
        <v>54.978000000000002</v>
      </c>
      <c r="F79" s="45"/>
      <c r="G79" s="40">
        <v>2</v>
      </c>
      <c r="H79" s="92"/>
      <c r="I79" s="92">
        <v>0</v>
      </c>
      <c r="J79" s="170" t="s">
        <v>242</v>
      </c>
      <c r="K79" s="170" t="s">
        <v>42</v>
      </c>
      <c r="L79" s="100" t="s">
        <v>165</v>
      </c>
      <c r="M79" s="100" t="s">
        <v>165</v>
      </c>
      <c r="N79" s="60" t="s">
        <v>33</v>
      </c>
      <c r="O79" s="7"/>
      <c r="P79" s="153"/>
      <c r="Q79" s="7"/>
      <c r="R79" s="7"/>
      <c r="S79" s="7"/>
      <c r="T79" s="7"/>
      <c r="U79" s="7"/>
      <c r="V79" s="7"/>
      <c r="W79" s="7"/>
      <c r="X79" s="7"/>
      <c r="Y79" s="7"/>
      <c r="Z79" s="7"/>
      <c r="AA79" s="7"/>
      <c r="AB79" s="7"/>
      <c r="AC79" s="7"/>
      <c r="AD79" s="7"/>
      <c r="AE79" s="7"/>
      <c r="AF79" s="7"/>
      <c r="AG79" s="7"/>
      <c r="AH79" s="7"/>
      <c r="AI79" s="7"/>
      <c r="AJ79" s="7"/>
    </row>
    <row r="80" spans="1:67" s="8" customFormat="1" ht="37.200000000000003" customHeight="1">
      <c r="A80" s="47">
        <v>64</v>
      </c>
      <c r="B80" s="91" t="s">
        <v>328</v>
      </c>
      <c r="C80" s="170" t="s">
        <v>329</v>
      </c>
      <c r="D80" s="48">
        <v>1680</v>
      </c>
      <c r="E80" s="48">
        <f>D80*1.19/1000</f>
        <v>1.9991999999999999</v>
      </c>
      <c r="F80" s="45"/>
      <c r="G80" s="40">
        <v>2</v>
      </c>
      <c r="H80" s="92"/>
      <c r="I80" s="92">
        <v>2</v>
      </c>
      <c r="J80" s="170" t="s">
        <v>242</v>
      </c>
      <c r="K80" s="170" t="s">
        <v>42</v>
      </c>
      <c r="L80" s="100" t="s">
        <v>165</v>
      </c>
      <c r="M80" s="100" t="s">
        <v>165</v>
      </c>
      <c r="N80" s="60" t="s">
        <v>296</v>
      </c>
      <c r="O80" s="7"/>
      <c r="P80" s="177"/>
      <c r="Q80" s="177"/>
      <c r="R80" s="7"/>
      <c r="S80" s="7"/>
      <c r="T80" s="7"/>
      <c r="U80" s="7"/>
      <c r="V80" s="7"/>
      <c r="W80" s="7"/>
      <c r="X80" s="7"/>
      <c r="Y80" s="7"/>
      <c r="Z80" s="7"/>
      <c r="AA80" s="7"/>
      <c r="AB80" s="7"/>
      <c r="AC80" s="7"/>
      <c r="AD80" s="7"/>
      <c r="AE80" s="7"/>
      <c r="AF80" s="7"/>
      <c r="AG80" s="7"/>
      <c r="AH80" s="7"/>
      <c r="AI80" s="7"/>
      <c r="AJ80" s="7"/>
    </row>
    <row r="81" spans="1:51" s="8" customFormat="1" ht="37.200000000000003" customHeight="1">
      <c r="A81" s="47">
        <v>65</v>
      </c>
      <c r="B81" s="91" t="s">
        <v>330</v>
      </c>
      <c r="C81" s="170" t="s">
        <v>331</v>
      </c>
      <c r="D81" s="48">
        <v>17000</v>
      </c>
      <c r="E81" s="48">
        <f t="shared" ref="E81:E86" si="11">D81*1.19/1000</f>
        <v>20.23</v>
      </c>
      <c r="F81" s="45"/>
      <c r="G81" s="40">
        <v>2</v>
      </c>
      <c r="H81" s="92"/>
      <c r="I81" s="92">
        <f>E81</f>
        <v>20.23</v>
      </c>
      <c r="J81" s="170" t="s">
        <v>242</v>
      </c>
      <c r="K81" s="170" t="s">
        <v>42</v>
      </c>
      <c r="L81" s="100" t="s">
        <v>165</v>
      </c>
      <c r="M81" s="100" t="s">
        <v>165</v>
      </c>
      <c r="N81" s="60" t="s">
        <v>33</v>
      </c>
      <c r="O81" s="7"/>
      <c r="P81" s="153"/>
      <c r="Q81" s="153"/>
      <c r="R81" s="7"/>
      <c r="S81" s="7"/>
      <c r="T81" s="7"/>
      <c r="U81" s="7"/>
      <c r="V81" s="7"/>
      <c r="W81" s="7"/>
      <c r="X81" s="7"/>
      <c r="Y81" s="7"/>
      <c r="Z81" s="7"/>
      <c r="AA81" s="7"/>
      <c r="AB81" s="7"/>
      <c r="AC81" s="7"/>
      <c r="AD81" s="7"/>
      <c r="AE81" s="7"/>
      <c r="AF81" s="7"/>
      <c r="AG81" s="7"/>
      <c r="AH81" s="7"/>
      <c r="AI81" s="7"/>
      <c r="AJ81" s="7"/>
    </row>
    <row r="82" spans="1:51" s="8" customFormat="1" ht="37.200000000000003" customHeight="1">
      <c r="A82" s="47">
        <v>66</v>
      </c>
      <c r="B82" s="91" t="s">
        <v>332</v>
      </c>
      <c r="C82" s="170" t="s">
        <v>333</v>
      </c>
      <c r="D82" s="48">
        <v>4477</v>
      </c>
      <c r="E82" s="48">
        <f t="shared" si="11"/>
        <v>5.3276300000000001</v>
      </c>
      <c r="F82" s="102" t="s">
        <v>194</v>
      </c>
      <c r="G82" s="12">
        <v>2</v>
      </c>
      <c r="H82" s="48"/>
      <c r="I82" s="48">
        <v>5.33</v>
      </c>
      <c r="J82" s="170" t="s">
        <v>242</v>
      </c>
      <c r="K82" s="170" t="s">
        <v>42</v>
      </c>
      <c r="L82" s="100" t="s">
        <v>170</v>
      </c>
      <c r="M82" s="100" t="s">
        <v>170</v>
      </c>
      <c r="N82" s="60" t="s">
        <v>51</v>
      </c>
      <c r="O82" s="7"/>
      <c r="P82" s="153"/>
      <c r="Q82" s="153"/>
      <c r="R82" s="7"/>
      <c r="S82" s="7"/>
      <c r="T82" s="7"/>
      <c r="U82" s="7"/>
      <c r="V82" s="7"/>
      <c r="W82" s="7"/>
      <c r="X82" s="7"/>
      <c r="Y82" s="7"/>
      <c r="Z82" s="7"/>
      <c r="AA82" s="7"/>
      <c r="AB82" s="7"/>
      <c r="AC82" s="7"/>
      <c r="AD82" s="7"/>
      <c r="AE82" s="7"/>
      <c r="AF82" s="7"/>
      <c r="AG82" s="7"/>
      <c r="AH82" s="7"/>
      <c r="AI82" s="7"/>
      <c r="AJ82" s="7"/>
    </row>
    <row r="83" spans="1:51" s="8" customFormat="1" ht="37.200000000000003" customHeight="1">
      <c r="A83" s="47">
        <v>67</v>
      </c>
      <c r="B83" s="91" t="s">
        <v>334</v>
      </c>
      <c r="C83" s="170" t="s">
        <v>335</v>
      </c>
      <c r="D83" s="48">
        <v>4490</v>
      </c>
      <c r="E83" s="48">
        <f t="shared" si="11"/>
        <v>5.3430999999999997</v>
      </c>
      <c r="F83" s="102" t="s">
        <v>194</v>
      </c>
      <c r="G83" s="12">
        <v>2</v>
      </c>
      <c r="H83" s="48"/>
      <c r="I83" s="48">
        <v>5.34</v>
      </c>
      <c r="J83" s="170" t="s">
        <v>242</v>
      </c>
      <c r="K83" s="170" t="s">
        <v>42</v>
      </c>
      <c r="L83" s="100" t="s">
        <v>170</v>
      </c>
      <c r="M83" s="100" t="s">
        <v>170</v>
      </c>
      <c r="N83" s="60" t="s">
        <v>51</v>
      </c>
      <c r="O83" s="7"/>
      <c r="P83" s="153"/>
      <c r="Q83" s="153"/>
      <c r="R83" s="7"/>
      <c r="S83" s="7"/>
      <c r="T83" s="7"/>
      <c r="U83" s="7"/>
      <c r="V83" s="7"/>
      <c r="W83" s="7"/>
      <c r="X83" s="7"/>
      <c r="Y83" s="7"/>
      <c r="Z83" s="7"/>
      <c r="AA83" s="7"/>
      <c r="AB83" s="7"/>
      <c r="AC83" s="7"/>
      <c r="AD83" s="7"/>
      <c r="AE83" s="7"/>
      <c r="AF83" s="7"/>
      <c r="AG83" s="7"/>
      <c r="AH83" s="7"/>
      <c r="AI83" s="7"/>
      <c r="AJ83" s="7"/>
    </row>
    <row r="84" spans="1:51" s="8" customFormat="1" ht="37.200000000000003" customHeight="1">
      <c r="A84" s="47">
        <v>68</v>
      </c>
      <c r="B84" s="91" t="s">
        <v>336</v>
      </c>
      <c r="C84" s="170" t="s">
        <v>337</v>
      </c>
      <c r="D84" s="48">
        <v>2200</v>
      </c>
      <c r="E84" s="48">
        <f t="shared" si="11"/>
        <v>2.6179999999999999</v>
      </c>
      <c r="F84" s="102"/>
      <c r="G84" s="12">
        <v>2</v>
      </c>
      <c r="H84" s="48"/>
      <c r="I84" s="48">
        <f>E84</f>
        <v>2.6179999999999999</v>
      </c>
      <c r="J84" s="170" t="s">
        <v>242</v>
      </c>
      <c r="K84" s="170" t="s">
        <v>42</v>
      </c>
      <c r="L84" s="100" t="s">
        <v>170</v>
      </c>
      <c r="M84" s="100" t="s">
        <v>170</v>
      </c>
      <c r="N84" s="60" t="s">
        <v>51</v>
      </c>
      <c r="O84" s="7"/>
      <c r="P84" s="153"/>
      <c r="Q84" s="153"/>
      <c r="R84" s="7"/>
      <c r="S84" s="7"/>
      <c r="T84" s="7"/>
      <c r="U84" s="7"/>
      <c r="V84" s="7"/>
      <c r="W84" s="7"/>
      <c r="X84" s="7"/>
      <c r="Y84" s="7"/>
      <c r="Z84" s="7"/>
      <c r="AA84" s="7"/>
      <c r="AB84" s="7"/>
      <c r="AC84" s="7"/>
      <c r="AD84" s="7"/>
      <c r="AE84" s="7"/>
      <c r="AF84" s="7"/>
      <c r="AG84" s="7"/>
      <c r="AH84" s="7"/>
      <c r="AI84" s="7"/>
      <c r="AJ84" s="7"/>
    </row>
    <row r="85" spans="1:51" s="8" customFormat="1" ht="37.200000000000003" customHeight="1">
      <c r="A85" s="47">
        <v>69</v>
      </c>
      <c r="B85" s="91" t="s">
        <v>338</v>
      </c>
      <c r="C85" s="170" t="s">
        <v>339</v>
      </c>
      <c r="D85" s="48">
        <v>99900</v>
      </c>
      <c r="E85" s="48">
        <f t="shared" si="11"/>
        <v>118.881</v>
      </c>
      <c r="F85" s="102"/>
      <c r="G85" s="12" t="s">
        <v>195</v>
      </c>
      <c r="H85" s="48"/>
      <c r="I85" s="48">
        <v>112.214</v>
      </c>
      <c r="J85" s="170" t="s">
        <v>242</v>
      </c>
      <c r="K85" s="170" t="s">
        <v>42</v>
      </c>
      <c r="L85" s="100" t="s">
        <v>170</v>
      </c>
      <c r="M85" s="100" t="s">
        <v>170</v>
      </c>
      <c r="N85" s="60" t="s">
        <v>340</v>
      </c>
      <c r="O85" s="7"/>
      <c r="P85" s="153"/>
      <c r="Q85" s="153"/>
      <c r="R85" s="7"/>
      <c r="S85" s="7"/>
      <c r="T85" s="7"/>
      <c r="U85" s="7"/>
      <c r="V85" s="7"/>
      <c r="W85" s="7"/>
      <c r="X85" s="7"/>
      <c r="Y85" s="7"/>
      <c r="Z85" s="7"/>
      <c r="AA85" s="7"/>
      <c r="AB85" s="7"/>
      <c r="AC85" s="7"/>
      <c r="AD85" s="7"/>
      <c r="AE85" s="7"/>
      <c r="AF85" s="7"/>
      <c r="AG85" s="7"/>
      <c r="AH85" s="7"/>
      <c r="AI85" s="7"/>
      <c r="AJ85" s="7"/>
    </row>
    <row r="86" spans="1:51" s="8" customFormat="1" ht="64.2" customHeight="1">
      <c r="A86" s="47">
        <v>70</v>
      </c>
      <c r="B86" s="91" t="s">
        <v>341</v>
      </c>
      <c r="C86" s="170" t="s">
        <v>342</v>
      </c>
      <c r="D86" s="48">
        <v>99900</v>
      </c>
      <c r="E86" s="48">
        <f t="shared" si="11"/>
        <v>118.881</v>
      </c>
      <c r="F86" s="45"/>
      <c r="G86" s="40">
        <v>2</v>
      </c>
      <c r="H86" s="92"/>
      <c r="I86" s="92">
        <v>83.3</v>
      </c>
      <c r="J86" s="170" t="s">
        <v>242</v>
      </c>
      <c r="K86" s="170" t="s">
        <v>42</v>
      </c>
      <c r="L86" s="100" t="s">
        <v>170</v>
      </c>
      <c r="M86" s="100" t="s">
        <v>170</v>
      </c>
      <c r="N86" s="60" t="s">
        <v>340</v>
      </c>
      <c r="O86" s="7"/>
      <c r="P86" s="153"/>
      <c r="Q86" s="153"/>
      <c r="R86" s="7"/>
      <c r="S86" s="7"/>
      <c r="T86" s="7"/>
      <c r="U86" s="7"/>
      <c r="V86" s="7"/>
      <c r="W86" s="7"/>
      <c r="X86" s="7"/>
      <c r="Y86" s="7"/>
      <c r="Z86" s="7"/>
      <c r="AA86" s="7"/>
      <c r="AB86" s="7"/>
      <c r="AC86" s="7"/>
      <c r="AD86" s="7"/>
      <c r="AE86" s="7"/>
      <c r="AF86" s="7"/>
      <c r="AG86" s="7"/>
      <c r="AH86" s="7"/>
      <c r="AI86" s="7"/>
      <c r="AJ86" s="7"/>
    </row>
    <row r="87" spans="1:51" s="8" customFormat="1" ht="45" customHeight="1">
      <c r="A87" s="47">
        <v>71</v>
      </c>
      <c r="B87" s="91" t="s">
        <v>108</v>
      </c>
      <c r="C87" s="170" t="s">
        <v>109</v>
      </c>
      <c r="D87" s="48">
        <v>50300</v>
      </c>
      <c r="E87" s="48">
        <f>D87*1.19/1000</f>
        <v>59.856999999999999</v>
      </c>
      <c r="F87" s="45"/>
      <c r="G87" s="40">
        <v>2</v>
      </c>
      <c r="H87" s="92"/>
      <c r="I87" s="92">
        <f>E87</f>
        <v>59.856999999999999</v>
      </c>
      <c r="J87" s="170" t="s">
        <v>242</v>
      </c>
      <c r="K87" s="170" t="s">
        <v>42</v>
      </c>
      <c r="L87" s="100" t="s">
        <v>169</v>
      </c>
      <c r="M87" s="100" t="s">
        <v>169</v>
      </c>
      <c r="N87" s="60" t="s">
        <v>30</v>
      </c>
      <c r="O87" s="7"/>
      <c r="P87" s="178"/>
      <c r="Q87" s="178"/>
      <c r="R87" s="178"/>
      <c r="S87" s="7"/>
      <c r="T87" s="7"/>
      <c r="U87" s="7"/>
      <c r="V87" s="7"/>
      <c r="W87" s="7"/>
      <c r="X87" s="7"/>
      <c r="Y87" s="7"/>
      <c r="Z87" s="7"/>
      <c r="AA87" s="7"/>
      <c r="AB87" s="7"/>
      <c r="AC87" s="7"/>
      <c r="AD87" s="7"/>
      <c r="AE87" s="7"/>
      <c r="AF87" s="7"/>
      <c r="AG87" s="7"/>
      <c r="AH87" s="7"/>
      <c r="AI87" s="7"/>
      <c r="AJ87" s="7"/>
    </row>
    <row r="88" spans="1:51" s="8" customFormat="1" ht="51.6" customHeight="1">
      <c r="A88" s="47">
        <v>72</v>
      </c>
      <c r="B88" s="91" t="s">
        <v>343</v>
      </c>
      <c r="C88" s="170" t="s">
        <v>344</v>
      </c>
      <c r="D88" s="48">
        <v>106000</v>
      </c>
      <c r="E88" s="48">
        <f>D88*1.09/1000</f>
        <v>115.54000000000002</v>
      </c>
      <c r="F88" s="45"/>
      <c r="G88" s="40">
        <v>2</v>
      </c>
      <c r="H88" s="59"/>
      <c r="I88" s="92">
        <f>E88</f>
        <v>115.54000000000002</v>
      </c>
      <c r="J88" s="170" t="s">
        <v>242</v>
      </c>
      <c r="K88" s="170" t="s">
        <v>38</v>
      </c>
      <c r="L88" s="100" t="s">
        <v>169</v>
      </c>
      <c r="M88" s="100" t="s">
        <v>169</v>
      </c>
      <c r="N88" s="60" t="s">
        <v>33</v>
      </c>
      <c r="O88" s="157"/>
      <c r="P88" s="179"/>
      <c r="Q88" s="179"/>
      <c r="R88" s="158"/>
    </row>
    <row r="89" spans="1:51" s="8" customFormat="1" ht="51.6" customHeight="1">
      <c r="A89" s="47">
        <v>73</v>
      </c>
      <c r="B89" s="9" t="s">
        <v>345</v>
      </c>
      <c r="C89" s="170" t="s">
        <v>346</v>
      </c>
      <c r="D89" s="48">
        <v>21840</v>
      </c>
      <c r="E89" s="46">
        <f>D89*1.19/1000</f>
        <v>25.989599999999999</v>
      </c>
      <c r="F89" s="45"/>
      <c r="G89" s="40">
        <v>2</v>
      </c>
      <c r="H89" s="48"/>
      <c r="I89" s="48">
        <f>E89</f>
        <v>25.989599999999999</v>
      </c>
      <c r="J89" s="170" t="s">
        <v>242</v>
      </c>
      <c r="K89" s="170" t="s">
        <v>42</v>
      </c>
      <c r="L89" s="49" t="s">
        <v>166</v>
      </c>
      <c r="M89" s="49" t="s">
        <v>166</v>
      </c>
      <c r="N89" s="169" t="s">
        <v>48</v>
      </c>
      <c r="O89" s="159"/>
      <c r="P89" s="179"/>
      <c r="Q89" s="179"/>
      <c r="R89" s="158"/>
    </row>
    <row r="90" spans="1:51" s="8" customFormat="1" ht="51.6" customHeight="1">
      <c r="A90" s="47">
        <v>74</v>
      </c>
      <c r="B90" s="9" t="s">
        <v>347</v>
      </c>
      <c r="C90" s="170" t="s">
        <v>348</v>
      </c>
      <c r="D90" s="48">
        <v>570</v>
      </c>
      <c r="E90" s="46">
        <f>D90/1000</f>
        <v>0.56999999999999995</v>
      </c>
      <c r="F90" s="45"/>
      <c r="G90" s="40">
        <v>2</v>
      </c>
      <c r="H90" s="48"/>
      <c r="I90" s="48">
        <f>E90</f>
        <v>0.56999999999999995</v>
      </c>
      <c r="J90" s="170" t="s">
        <v>242</v>
      </c>
      <c r="K90" s="170" t="s">
        <v>42</v>
      </c>
      <c r="L90" s="49" t="s">
        <v>172</v>
      </c>
      <c r="M90" s="49" t="s">
        <v>172</v>
      </c>
      <c r="N90" s="169" t="s">
        <v>349</v>
      </c>
      <c r="O90" s="159"/>
      <c r="P90" s="179"/>
      <c r="Q90" s="179"/>
      <c r="R90" s="158"/>
    </row>
    <row r="91" spans="1:51" s="8" customFormat="1" ht="51.6" customHeight="1">
      <c r="A91" s="47">
        <v>75</v>
      </c>
      <c r="B91" s="9" t="s">
        <v>350</v>
      </c>
      <c r="C91" s="170" t="s">
        <v>351</v>
      </c>
      <c r="D91" s="48">
        <v>1100</v>
      </c>
      <c r="E91" s="46">
        <f>D91*1.19/1000</f>
        <v>1.3089999999999999</v>
      </c>
      <c r="F91" s="45"/>
      <c r="G91" s="40">
        <v>2</v>
      </c>
      <c r="H91" s="48"/>
      <c r="I91" s="48">
        <f>E91</f>
        <v>1.3089999999999999</v>
      </c>
      <c r="J91" s="170" t="s">
        <v>242</v>
      </c>
      <c r="K91" s="170" t="s">
        <v>42</v>
      </c>
      <c r="L91" s="49" t="s">
        <v>173</v>
      </c>
      <c r="M91" s="49" t="s">
        <v>173</v>
      </c>
      <c r="N91" s="169" t="s">
        <v>296</v>
      </c>
      <c r="O91" s="159"/>
      <c r="P91" s="179"/>
      <c r="Q91" s="179"/>
      <c r="R91" s="158"/>
    </row>
    <row r="92" spans="1:51" s="8" customFormat="1" ht="47.4" customHeight="1">
      <c r="A92" s="47">
        <v>76</v>
      </c>
      <c r="B92" s="9" t="s">
        <v>352</v>
      </c>
      <c r="C92" s="170" t="s">
        <v>353</v>
      </c>
      <c r="D92" s="48">
        <v>29360</v>
      </c>
      <c r="E92" s="46">
        <f>D92*1.19/1000</f>
        <v>34.938400000000001</v>
      </c>
      <c r="F92" s="45">
        <v>1</v>
      </c>
      <c r="G92" s="40">
        <v>2</v>
      </c>
      <c r="H92" s="48">
        <f>E92</f>
        <v>34.938400000000001</v>
      </c>
      <c r="I92" s="48"/>
      <c r="J92" s="170" t="s">
        <v>242</v>
      </c>
      <c r="K92" s="170" t="s">
        <v>42</v>
      </c>
      <c r="L92" s="49" t="s">
        <v>173</v>
      </c>
      <c r="M92" s="49" t="s">
        <v>173</v>
      </c>
      <c r="N92" s="169" t="s">
        <v>48</v>
      </c>
      <c r="O92" s="159"/>
      <c r="P92" s="179"/>
      <c r="Q92" s="179"/>
      <c r="R92" s="158"/>
    </row>
    <row r="93" spans="1:51" s="8" customFormat="1" ht="43.2" customHeight="1">
      <c r="A93" s="47">
        <v>77</v>
      </c>
      <c r="B93" s="9" t="s">
        <v>354</v>
      </c>
      <c r="C93" s="170" t="s">
        <v>355</v>
      </c>
      <c r="D93" s="48">
        <v>52000</v>
      </c>
      <c r="E93" s="46">
        <f>D93*1.19/1000</f>
        <v>61.88</v>
      </c>
      <c r="F93" s="45">
        <v>1</v>
      </c>
      <c r="G93" s="40">
        <v>2</v>
      </c>
      <c r="H93" s="48">
        <f>E93</f>
        <v>61.88</v>
      </c>
      <c r="I93" s="48"/>
      <c r="J93" s="170" t="s">
        <v>242</v>
      </c>
      <c r="K93" s="170" t="s">
        <v>42</v>
      </c>
      <c r="L93" s="49" t="s">
        <v>173</v>
      </c>
      <c r="M93" s="49" t="s">
        <v>173</v>
      </c>
      <c r="N93" s="169" t="s">
        <v>51</v>
      </c>
      <c r="O93" s="159"/>
      <c r="P93" s="179"/>
      <c r="Q93" s="179"/>
      <c r="R93" s="158"/>
    </row>
    <row r="94" spans="1:51" s="8" customFormat="1" ht="40.799999999999997" customHeight="1">
      <c r="A94" s="47">
        <v>78</v>
      </c>
      <c r="B94" s="9" t="s">
        <v>356</v>
      </c>
      <c r="C94" s="170" t="s">
        <v>357</v>
      </c>
      <c r="D94" s="48">
        <v>590</v>
      </c>
      <c r="E94" s="46">
        <f>D94*1.19/1000</f>
        <v>0.70210000000000006</v>
      </c>
      <c r="F94" s="45"/>
      <c r="G94" s="40">
        <v>2</v>
      </c>
      <c r="H94" s="48"/>
      <c r="I94" s="48">
        <f>E94</f>
        <v>0.70210000000000006</v>
      </c>
      <c r="J94" s="170" t="s">
        <v>242</v>
      </c>
      <c r="K94" s="170" t="s">
        <v>42</v>
      </c>
      <c r="L94" s="49" t="s">
        <v>173</v>
      </c>
      <c r="M94" s="49" t="s">
        <v>174</v>
      </c>
      <c r="N94" s="169" t="s">
        <v>30</v>
      </c>
      <c r="O94" s="5"/>
      <c r="P94" s="179"/>
      <c r="Q94" s="179"/>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row>
    <row r="95" spans="1:51" s="8" customFormat="1" ht="52.2" customHeight="1">
      <c r="A95" s="23"/>
      <c r="B95" s="24" t="s">
        <v>41</v>
      </c>
      <c r="C95" s="25"/>
      <c r="D95" s="46">
        <f>D17+D18+D19+D20+D21+D22+D23+D24+D25+D26+D27+D28+D29+D30+D31+D32+D33+D34+D35+D36+D37+D38+D39+D40+D41+D42+D43+D44+D45+D46+D47+D48+D49+D50+D51+D52+D53+D54+D55+D56+D57+D58+D59+D60+D61+D62+D63+D64+D65+D66+D67+D68+D69+D70+D71+D72+D73+D74+D75+D76+D77+D78+D79+D80+D81+D82+D83+D84+D85+D86+D87+D88+D89+D90+D91+D92+D93+D94</f>
        <v>55450093.959000006</v>
      </c>
      <c r="E95" s="46">
        <f t="shared" ref="E95:I95" si="12">E17+E18+E19+E20+E21+E22+E23+E24+E25+E26+E27+E28+E29+E30+E31+E32+E33+E34+E35+E36+E37+E38+E39+E40+E41+E42+E43+E44+E45+E46+E47+E48+E49+E50+E51+E52+E53+E54+E55+E56+E57+E58+E59+E60+E61+E62+E63+E64+E65+E66+E67+E68+E69+E70+E71+E72+E73+E74+E75+E76+E77+E78+E79+E80+E81+E82+E83+E84+E85+E86+E87+E88+E89+E90+E91+E92+E93+E94</f>
        <v>65961.198911209998</v>
      </c>
      <c r="F95" s="46"/>
      <c r="G95" s="46"/>
      <c r="H95" s="46">
        <f t="shared" si="12"/>
        <v>283.57139999999998</v>
      </c>
      <c r="I95" s="46">
        <f t="shared" si="12"/>
        <v>4496.2884532000007</v>
      </c>
      <c r="J95" s="171"/>
      <c r="K95" s="171"/>
      <c r="L95" s="171"/>
      <c r="M95" s="171"/>
      <c r="N95" s="171"/>
    </row>
    <row r="96" spans="1:51" s="8" customFormat="1" ht="51" customHeight="1">
      <c r="A96" s="215" t="s">
        <v>18</v>
      </c>
      <c r="B96" s="216" t="s">
        <v>19</v>
      </c>
      <c r="C96" s="216"/>
      <c r="D96" s="217"/>
      <c r="E96" s="216"/>
      <c r="F96" s="216"/>
      <c r="G96" s="216"/>
      <c r="H96" s="216"/>
      <c r="I96" s="216"/>
      <c r="J96" s="216"/>
      <c r="K96" s="216"/>
      <c r="L96" s="216"/>
      <c r="M96" s="216"/>
      <c r="N96" s="216"/>
    </row>
    <row r="97" spans="1:51" s="8" customFormat="1" ht="180" customHeight="1">
      <c r="A97" s="47">
        <v>1</v>
      </c>
      <c r="B97" s="54" t="s">
        <v>112</v>
      </c>
      <c r="C97" s="170" t="s">
        <v>113</v>
      </c>
      <c r="D97" s="55">
        <v>361344.55</v>
      </c>
      <c r="E97" s="55">
        <f t="shared" ref="E97:E99" si="13">D97*1.19/1000</f>
        <v>430.00001449999996</v>
      </c>
      <c r="F97" s="47">
        <v>1</v>
      </c>
      <c r="G97" s="47">
        <v>2</v>
      </c>
      <c r="H97" s="55">
        <v>0</v>
      </c>
      <c r="I97" s="55">
        <v>0</v>
      </c>
      <c r="J97" s="170" t="s">
        <v>21</v>
      </c>
      <c r="K97" s="170" t="s">
        <v>38</v>
      </c>
      <c r="L97" s="56" t="s">
        <v>169</v>
      </c>
      <c r="M97" s="56" t="s">
        <v>167</v>
      </c>
      <c r="N97" s="57" t="s">
        <v>26</v>
      </c>
      <c r="O97" s="7"/>
      <c r="P97" s="7"/>
      <c r="Q97" s="7"/>
      <c r="R97" s="7"/>
      <c r="S97" s="7"/>
      <c r="T97" s="7"/>
      <c r="U97" s="7"/>
      <c r="V97" s="7"/>
      <c r="W97" s="7"/>
      <c r="X97" s="7"/>
      <c r="Y97" s="7"/>
      <c r="Z97" s="7"/>
      <c r="AA97" s="7"/>
      <c r="AB97" s="7"/>
      <c r="AC97" s="7"/>
      <c r="AD97" s="7"/>
      <c r="AE97" s="7"/>
      <c r="AF97" s="7"/>
      <c r="AG97" s="7"/>
      <c r="AH97" s="7"/>
      <c r="AI97" s="7"/>
      <c r="AJ97" s="7"/>
    </row>
    <row r="98" spans="1:51" s="8" customFormat="1" ht="171.6">
      <c r="A98" s="47">
        <v>2</v>
      </c>
      <c r="B98" s="58" t="s">
        <v>121</v>
      </c>
      <c r="C98" s="170" t="s">
        <v>113</v>
      </c>
      <c r="D98" s="43">
        <v>289075.64</v>
      </c>
      <c r="E98" s="46">
        <f t="shared" si="13"/>
        <v>344.00001160000005</v>
      </c>
      <c r="F98" s="45">
        <v>1</v>
      </c>
      <c r="G98" s="40">
        <v>2</v>
      </c>
      <c r="H98" s="48">
        <v>0</v>
      </c>
      <c r="I98" s="48">
        <v>0</v>
      </c>
      <c r="J98" s="170" t="s">
        <v>21</v>
      </c>
      <c r="K98" s="170" t="s">
        <v>38</v>
      </c>
      <c r="L98" s="49" t="s">
        <v>166</v>
      </c>
      <c r="M98" s="49" t="s">
        <v>172</v>
      </c>
      <c r="N98" s="169" t="s">
        <v>26</v>
      </c>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1" s="8" customFormat="1" ht="114.6" customHeight="1">
      <c r="A99" s="47">
        <v>3</v>
      </c>
      <c r="B99" s="58" t="s">
        <v>122</v>
      </c>
      <c r="C99" s="170" t="s">
        <v>113</v>
      </c>
      <c r="D99" s="43">
        <v>216806.73</v>
      </c>
      <c r="E99" s="46">
        <f t="shared" si="13"/>
        <v>258.00000870000002</v>
      </c>
      <c r="F99" s="45">
        <v>1</v>
      </c>
      <c r="G99" s="40">
        <v>2</v>
      </c>
      <c r="H99" s="48">
        <v>0</v>
      </c>
      <c r="I99" s="48">
        <v>0</v>
      </c>
      <c r="J99" s="170" t="s">
        <v>21</v>
      </c>
      <c r="K99" s="170" t="s">
        <v>38</v>
      </c>
      <c r="L99" s="49" t="s">
        <v>169</v>
      </c>
      <c r="M99" s="49" t="s">
        <v>167</v>
      </c>
      <c r="N99" s="169" t="s">
        <v>26</v>
      </c>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row>
    <row r="100" spans="1:51" s="8" customFormat="1" ht="409.2" customHeight="1">
      <c r="A100" s="47">
        <v>4</v>
      </c>
      <c r="B100" s="58" t="s">
        <v>125</v>
      </c>
      <c r="C100" s="170" t="s">
        <v>25</v>
      </c>
      <c r="D100" s="43">
        <v>790000</v>
      </c>
      <c r="E100" s="46">
        <f t="shared" ref="E100:E102" si="14">D100*1.19/1000</f>
        <v>940.1</v>
      </c>
      <c r="F100" s="45">
        <v>1</v>
      </c>
      <c r="G100" s="40">
        <v>2</v>
      </c>
      <c r="H100" s="48">
        <v>0</v>
      </c>
      <c r="I100" s="48">
        <v>0</v>
      </c>
      <c r="J100" s="170" t="s">
        <v>21</v>
      </c>
      <c r="K100" s="170" t="s">
        <v>38</v>
      </c>
      <c r="L100" s="49" t="s">
        <v>167</v>
      </c>
      <c r="M100" s="49" t="s">
        <v>172</v>
      </c>
      <c r="N100" s="169" t="s">
        <v>26</v>
      </c>
      <c r="O100" s="7"/>
      <c r="P100" s="7"/>
      <c r="Q100" s="7"/>
      <c r="R100" s="7"/>
      <c r="S100" s="7"/>
      <c r="T100" s="7"/>
      <c r="U100" s="7"/>
      <c r="V100" s="7"/>
      <c r="W100" s="7"/>
      <c r="X100" s="7"/>
      <c r="Y100" s="7"/>
      <c r="Z100" s="7"/>
      <c r="AA100" s="7"/>
      <c r="AB100" s="7"/>
      <c r="AC100" s="7"/>
      <c r="AD100" s="7"/>
      <c r="AE100" s="7"/>
      <c r="AF100" s="7"/>
      <c r="AG100" s="7"/>
      <c r="AH100" s="7"/>
      <c r="AI100" s="7"/>
      <c r="AJ100" s="7"/>
    </row>
    <row r="101" spans="1:51" s="8" customFormat="1" ht="64.8" customHeight="1">
      <c r="A101" s="47">
        <v>5</v>
      </c>
      <c r="B101" s="9" t="s">
        <v>239</v>
      </c>
      <c r="C101" s="170" t="s">
        <v>218</v>
      </c>
      <c r="D101" s="48">
        <v>9033082.2400000002</v>
      </c>
      <c r="E101" s="46">
        <f>D101*1.19/1000</f>
        <v>10749.367865599999</v>
      </c>
      <c r="F101" s="45">
        <v>1</v>
      </c>
      <c r="G101" s="40">
        <v>2</v>
      </c>
      <c r="H101" s="48">
        <v>0</v>
      </c>
      <c r="I101" s="48">
        <v>0</v>
      </c>
      <c r="J101" s="170" t="s">
        <v>22</v>
      </c>
      <c r="K101" s="170" t="s">
        <v>38</v>
      </c>
      <c r="L101" s="49" t="s">
        <v>190</v>
      </c>
      <c r="M101" s="49" t="s">
        <v>165</v>
      </c>
      <c r="N101" s="169" t="s">
        <v>48</v>
      </c>
      <c r="O101" s="7"/>
      <c r="P101" s="173"/>
      <c r="Q101" s="173"/>
      <c r="R101" s="182"/>
      <c r="S101" s="182"/>
      <c r="T101" s="203"/>
      <c r="U101" s="203"/>
      <c r="V101" s="7"/>
      <c r="W101" s="7"/>
      <c r="X101" s="7"/>
      <c r="Y101" s="7"/>
      <c r="Z101" s="7"/>
      <c r="AA101" s="7"/>
      <c r="AB101" s="7"/>
      <c r="AC101" s="7"/>
      <c r="AD101" s="7"/>
      <c r="AE101" s="7"/>
      <c r="AF101" s="7"/>
      <c r="AG101" s="7"/>
      <c r="AH101" s="7"/>
      <c r="AI101" s="7"/>
      <c r="AJ101" s="7"/>
    </row>
    <row r="102" spans="1:51" s="8" customFormat="1" ht="61.2" customHeight="1">
      <c r="A102" s="47">
        <v>6</v>
      </c>
      <c r="B102" s="11" t="s">
        <v>129</v>
      </c>
      <c r="C102" s="170" t="s">
        <v>128</v>
      </c>
      <c r="D102" s="55">
        <v>28611471</v>
      </c>
      <c r="E102" s="55">
        <f t="shared" si="14"/>
        <v>34047.65049</v>
      </c>
      <c r="F102" s="47"/>
      <c r="G102" s="47">
        <v>2</v>
      </c>
      <c r="H102" s="55"/>
      <c r="I102" s="55">
        <v>0</v>
      </c>
      <c r="J102" s="170" t="s">
        <v>22</v>
      </c>
      <c r="K102" s="170" t="s">
        <v>38</v>
      </c>
      <c r="L102" s="100" t="s">
        <v>167</v>
      </c>
      <c r="M102" s="100" t="s">
        <v>174</v>
      </c>
      <c r="N102" s="57" t="s">
        <v>48</v>
      </c>
    </row>
    <row r="103" spans="1:51" s="8" customFormat="1" ht="47.4" customHeight="1">
      <c r="A103" s="47">
        <v>7</v>
      </c>
      <c r="B103" s="58" t="s">
        <v>58</v>
      </c>
      <c r="C103" s="14" t="s">
        <v>46</v>
      </c>
      <c r="D103" s="43">
        <v>648000</v>
      </c>
      <c r="E103" s="46">
        <f t="shared" ref="E103:E105" si="15">D103*1.19/1000</f>
        <v>771.12</v>
      </c>
      <c r="F103" s="45"/>
      <c r="G103" s="40">
        <v>2</v>
      </c>
      <c r="H103" s="48"/>
      <c r="I103" s="48">
        <v>224.91</v>
      </c>
      <c r="J103" s="170" t="s">
        <v>21</v>
      </c>
      <c r="K103" s="170" t="s">
        <v>38</v>
      </c>
      <c r="L103" s="49" t="s">
        <v>165</v>
      </c>
      <c r="M103" s="49" t="s">
        <v>170</v>
      </c>
      <c r="N103" s="169" t="s">
        <v>45</v>
      </c>
      <c r="O103" s="175"/>
      <c r="P103" s="176"/>
      <c r="Q103" s="124"/>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row>
    <row r="104" spans="1:51" s="8" customFormat="1" ht="53.4" customHeight="1">
      <c r="A104" s="47">
        <v>8</v>
      </c>
      <c r="B104" s="58" t="s">
        <v>63</v>
      </c>
      <c r="C104" s="14" t="s">
        <v>64</v>
      </c>
      <c r="D104" s="43">
        <v>840000</v>
      </c>
      <c r="E104" s="46">
        <f t="shared" si="15"/>
        <v>999.6</v>
      </c>
      <c r="F104" s="45">
        <v>1</v>
      </c>
      <c r="G104" s="40">
        <v>2</v>
      </c>
      <c r="H104" s="48">
        <v>0</v>
      </c>
      <c r="I104" s="48"/>
      <c r="J104" s="170" t="s">
        <v>22</v>
      </c>
      <c r="K104" s="170" t="s">
        <v>38</v>
      </c>
      <c r="L104" s="49" t="s">
        <v>166</v>
      </c>
      <c r="M104" s="49" t="s">
        <v>172</v>
      </c>
      <c r="N104" s="169" t="s">
        <v>24</v>
      </c>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row>
    <row r="105" spans="1:51" s="8" customFormat="1" ht="54.6" customHeight="1">
      <c r="A105" s="47">
        <v>9</v>
      </c>
      <c r="B105" s="58" t="s">
        <v>65</v>
      </c>
      <c r="C105" s="14" t="s">
        <v>43</v>
      </c>
      <c r="D105" s="43">
        <v>4611250</v>
      </c>
      <c r="E105" s="46">
        <f t="shared" si="15"/>
        <v>5487.3874999999998</v>
      </c>
      <c r="F105" s="45">
        <v>1</v>
      </c>
      <c r="G105" s="40">
        <v>2</v>
      </c>
      <c r="H105" s="48">
        <v>0</v>
      </c>
      <c r="I105" s="48"/>
      <c r="J105" s="170" t="s">
        <v>22</v>
      </c>
      <c r="K105" s="170" t="s">
        <v>38</v>
      </c>
      <c r="L105" s="49" t="s">
        <v>169</v>
      </c>
      <c r="M105" s="49" t="s">
        <v>172</v>
      </c>
      <c r="N105" s="169" t="s">
        <v>24</v>
      </c>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row>
    <row r="106" spans="1:51" s="8" customFormat="1" ht="74.400000000000006" customHeight="1">
      <c r="A106" s="47">
        <v>10</v>
      </c>
      <c r="B106" s="58" t="s">
        <v>206</v>
      </c>
      <c r="C106" s="14" t="s">
        <v>31</v>
      </c>
      <c r="D106" s="43">
        <v>688501.33</v>
      </c>
      <c r="E106" s="46">
        <f t="shared" ref="E106:E136" si="16">D106*1.19/1000</f>
        <v>819.31658269999991</v>
      </c>
      <c r="F106" s="45">
        <v>1</v>
      </c>
      <c r="G106" s="40">
        <v>2</v>
      </c>
      <c r="H106" s="48"/>
      <c r="I106" s="48">
        <v>32</v>
      </c>
      <c r="J106" s="170" t="s">
        <v>22</v>
      </c>
      <c r="K106" s="170" t="s">
        <v>38</v>
      </c>
      <c r="L106" s="100" t="s">
        <v>169</v>
      </c>
      <c r="M106" s="100" t="s">
        <v>172</v>
      </c>
      <c r="N106" s="169" t="s">
        <v>30</v>
      </c>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1" s="8" customFormat="1" ht="72.599999999999994" customHeight="1">
      <c r="A107" s="47">
        <v>11</v>
      </c>
      <c r="B107" s="58" t="s">
        <v>203</v>
      </c>
      <c r="C107" s="14" t="s">
        <v>31</v>
      </c>
      <c r="D107" s="43">
        <v>481283.22</v>
      </c>
      <c r="E107" s="46">
        <f>D107*1.19/1000</f>
        <v>572.72703179999996</v>
      </c>
      <c r="F107" s="45">
        <v>1</v>
      </c>
      <c r="G107" s="40">
        <v>2</v>
      </c>
      <c r="H107" s="48"/>
      <c r="I107" s="48">
        <v>78.430000000000007</v>
      </c>
      <c r="J107" s="170" t="s">
        <v>159</v>
      </c>
      <c r="K107" s="170" t="s">
        <v>42</v>
      </c>
      <c r="L107" s="100" t="s">
        <v>172</v>
      </c>
      <c r="M107" s="100" t="s">
        <v>173</v>
      </c>
      <c r="N107" s="169" t="s">
        <v>30</v>
      </c>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1" s="8" customFormat="1" ht="63.6" customHeight="1">
      <c r="A108" s="47">
        <v>12</v>
      </c>
      <c r="B108" s="58" t="s">
        <v>83</v>
      </c>
      <c r="C108" s="14" t="s">
        <v>31</v>
      </c>
      <c r="D108" s="43">
        <v>130425.08</v>
      </c>
      <c r="E108" s="46">
        <f t="shared" si="16"/>
        <v>155.20584519999997</v>
      </c>
      <c r="F108" s="45">
        <v>1</v>
      </c>
      <c r="G108" s="119">
        <v>2</v>
      </c>
      <c r="H108" s="10"/>
      <c r="I108" s="120">
        <v>0</v>
      </c>
      <c r="J108" s="138" t="s">
        <v>22</v>
      </c>
      <c r="K108" s="170" t="s">
        <v>38</v>
      </c>
      <c r="L108" s="100" t="s">
        <v>170</v>
      </c>
      <c r="M108" s="100" t="s">
        <v>166</v>
      </c>
      <c r="N108" s="169" t="s">
        <v>30</v>
      </c>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1" s="8" customFormat="1" ht="67.8" customHeight="1">
      <c r="A109" s="47">
        <v>13</v>
      </c>
      <c r="B109" s="58" t="s">
        <v>84</v>
      </c>
      <c r="C109" s="14" t="s">
        <v>31</v>
      </c>
      <c r="D109" s="43">
        <v>65968.63</v>
      </c>
      <c r="E109" s="46">
        <f>D109*1.19/1000</f>
        <v>78.502669699999998</v>
      </c>
      <c r="F109" s="45">
        <v>1</v>
      </c>
      <c r="G109" s="40">
        <v>2</v>
      </c>
      <c r="H109" s="59"/>
      <c r="I109" s="48">
        <v>44.63</v>
      </c>
      <c r="J109" s="170" t="s">
        <v>22</v>
      </c>
      <c r="K109" s="170" t="s">
        <v>38</v>
      </c>
      <c r="L109" s="100" t="s">
        <v>168</v>
      </c>
      <c r="M109" s="100" t="s">
        <v>167</v>
      </c>
      <c r="N109" s="169" t="s">
        <v>30</v>
      </c>
      <c r="O109" s="6"/>
      <c r="P109" s="205"/>
      <c r="Q109" s="205"/>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1" s="8" customFormat="1" ht="76.2" customHeight="1">
      <c r="A110" s="47">
        <v>14</v>
      </c>
      <c r="B110" s="58" t="s">
        <v>85</v>
      </c>
      <c r="C110" s="14" t="s">
        <v>31</v>
      </c>
      <c r="D110" s="43">
        <v>800000</v>
      </c>
      <c r="E110" s="46">
        <f t="shared" si="16"/>
        <v>952</v>
      </c>
      <c r="F110" s="45">
        <v>1</v>
      </c>
      <c r="G110" s="40">
        <v>2</v>
      </c>
      <c r="H110" s="59"/>
      <c r="I110" s="48">
        <v>221.15</v>
      </c>
      <c r="J110" s="170" t="s">
        <v>22</v>
      </c>
      <c r="K110" s="170" t="s">
        <v>38</v>
      </c>
      <c r="L110" s="100" t="s">
        <v>170</v>
      </c>
      <c r="M110" s="100" t="s">
        <v>166</v>
      </c>
      <c r="N110" s="169" t="s">
        <v>30</v>
      </c>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1" s="8" customFormat="1" ht="75" customHeight="1">
      <c r="A111" s="47">
        <v>15</v>
      </c>
      <c r="B111" s="58" t="s">
        <v>86</v>
      </c>
      <c r="C111" s="14" t="s">
        <v>31</v>
      </c>
      <c r="D111" s="43">
        <v>15000</v>
      </c>
      <c r="E111" s="46">
        <f t="shared" si="16"/>
        <v>17.850000000000001</v>
      </c>
      <c r="F111" s="45">
        <v>1</v>
      </c>
      <c r="G111" s="40">
        <v>2</v>
      </c>
      <c r="H111" s="59"/>
      <c r="I111" s="48">
        <v>0</v>
      </c>
      <c r="J111" s="170" t="s">
        <v>22</v>
      </c>
      <c r="K111" s="170" t="s">
        <v>38</v>
      </c>
      <c r="L111" s="100" t="s">
        <v>170</v>
      </c>
      <c r="M111" s="100" t="s">
        <v>166</v>
      </c>
      <c r="N111" s="169" t="s">
        <v>30</v>
      </c>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1" s="8" customFormat="1" ht="75" customHeight="1">
      <c r="A112" s="47">
        <v>16</v>
      </c>
      <c r="B112" s="58" t="s">
        <v>87</v>
      </c>
      <c r="C112" s="14" t="s">
        <v>31</v>
      </c>
      <c r="D112" s="43">
        <v>45000</v>
      </c>
      <c r="E112" s="46">
        <f t="shared" si="16"/>
        <v>53.55</v>
      </c>
      <c r="F112" s="45">
        <v>1</v>
      </c>
      <c r="G112" s="40">
        <v>2</v>
      </c>
      <c r="H112" s="59"/>
      <c r="I112" s="48">
        <f t="shared" ref="I112:I115" si="17">E112/2</f>
        <v>26.774999999999999</v>
      </c>
      <c r="J112" s="170" t="s">
        <v>22</v>
      </c>
      <c r="K112" s="170" t="s">
        <v>38</v>
      </c>
      <c r="L112" s="100" t="s">
        <v>170</v>
      </c>
      <c r="M112" s="100" t="s">
        <v>166</v>
      </c>
      <c r="N112" s="169" t="s">
        <v>30</v>
      </c>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pans="1:52" s="8" customFormat="1" ht="75" customHeight="1">
      <c r="A113" s="47">
        <v>17</v>
      </c>
      <c r="B113" s="58" t="s">
        <v>88</v>
      </c>
      <c r="C113" s="14" t="s">
        <v>31</v>
      </c>
      <c r="D113" s="43">
        <v>150024.25</v>
      </c>
      <c r="E113" s="46">
        <f t="shared" si="16"/>
        <v>178.52885749999999</v>
      </c>
      <c r="F113" s="45">
        <v>1</v>
      </c>
      <c r="G113" s="40">
        <v>2</v>
      </c>
      <c r="H113" s="59"/>
      <c r="I113" s="48">
        <v>44.63</v>
      </c>
      <c r="J113" s="170" t="s">
        <v>22</v>
      </c>
      <c r="K113" s="170" t="s">
        <v>38</v>
      </c>
      <c r="L113" s="100" t="s">
        <v>168</v>
      </c>
      <c r="M113" s="100" t="s">
        <v>167</v>
      </c>
      <c r="N113" s="169" t="s">
        <v>30</v>
      </c>
      <c r="O113" s="6"/>
      <c r="P113" s="205"/>
      <c r="Q113" s="205"/>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row>
    <row r="114" spans="1:52" s="8" customFormat="1" ht="75" customHeight="1">
      <c r="A114" s="47">
        <v>18</v>
      </c>
      <c r="B114" s="58" t="s">
        <v>89</v>
      </c>
      <c r="C114" s="14" t="s">
        <v>31</v>
      </c>
      <c r="D114" s="43">
        <v>120000</v>
      </c>
      <c r="E114" s="46">
        <f t="shared" si="16"/>
        <v>142.80000000000001</v>
      </c>
      <c r="F114" s="45">
        <v>1</v>
      </c>
      <c r="G114" s="40">
        <v>2</v>
      </c>
      <c r="H114" s="59"/>
      <c r="I114" s="48">
        <v>0</v>
      </c>
      <c r="J114" s="170" t="s">
        <v>22</v>
      </c>
      <c r="K114" s="170" t="s">
        <v>38</v>
      </c>
      <c r="L114" s="100" t="s">
        <v>170</v>
      </c>
      <c r="M114" s="100" t="s">
        <v>166</v>
      </c>
      <c r="N114" s="169" t="s">
        <v>30</v>
      </c>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row>
    <row r="115" spans="1:52" s="8" customFormat="1" ht="66" customHeight="1">
      <c r="A115" s="47">
        <v>19</v>
      </c>
      <c r="B115" s="58" t="s">
        <v>90</v>
      </c>
      <c r="C115" s="14" t="s">
        <v>31</v>
      </c>
      <c r="D115" s="43">
        <v>40000</v>
      </c>
      <c r="E115" s="46">
        <f t="shared" si="16"/>
        <v>47.6</v>
      </c>
      <c r="F115" s="45">
        <v>1</v>
      </c>
      <c r="G115" s="40">
        <v>2</v>
      </c>
      <c r="H115" s="59"/>
      <c r="I115" s="48">
        <f t="shared" si="17"/>
        <v>23.8</v>
      </c>
      <c r="J115" s="170" t="s">
        <v>22</v>
      </c>
      <c r="K115" s="170" t="s">
        <v>38</v>
      </c>
      <c r="L115" s="100" t="s">
        <v>170</v>
      </c>
      <c r="M115" s="100" t="s">
        <v>166</v>
      </c>
      <c r="N115" s="169" t="s">
        <v>30</v>
      </c>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row>
    <row r="116" spans="1:52" s="8" customFormat="1" ht="67.8" customHeight="1">
      <c r="A116" s="47">
        <v>20</v>
      </c>
      <c r="B116" s="58" t="s">
        <v>91</v>
      </c>
      <c r="C116" s="14" t="s">
        <v>31</v>
      </c>
      <c r="D116" s="43">
        <v>909744.25</v>
      </c>
      <c r="E116" s="46">
        <f t="shared" si="16"/>
        <v>1082.5956575</v>
      </c>
      <c r="F116" s="45">
        <v>1</v>
      </c>
      <c r="G116" s="40">
        <v>2</v>
      </c>
      <c r="H116" s="59"/>
      <c r="I116" s="48">
        <v>0</v>
      </c>
      <c r="J116" s="170" t="s">
        <v>22</v>
      </c>
      <c r="K116" s="170" t="s">
        <v>38</v>
      </c>
      <c r="L116" s="100" t="s">
        <v>173</v>
      </c>
      <c r="M116" s="100" t="s">
        <v>191</v>
      </c>
      <c r="N116" s="169" t="s">
        <v>30</v>
      </c>
      <c r="O116" s="6"/>
      <c r="P116" s="184"/>
      <c r="Q116" s="184"/>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row>
    <row r="117" spans="1:52" s="8" customFormat="1" ht="75" customHeight="1">
      <c r="A117" s="47">
        <v>21</v>
      </c>
      <c r="B117" s="58" t="s">
        <v>92</v>
      </c>
      <c r="C117" s="14" t="s">
        <v>31</v>
      </c>
      <c r="D117" s="43">
        <v>15000</v>
      </c>
      <c r="E117" s="46">
        <f t="shared" si="16"/>
        <v>17.850000000000001</v>
      </c>
      <c r="F117" s="45">
        <v>1</v>
      </c>
      <c r="G117" s="40">
        <v>2</v>
      </c>
      <c r="H117" s="59"/>
      <c r="I117" s="48">
        <v>0</v>
      </c>
      <c r="J117" s="170" t="s">
        <v>22</v>
      </c>
      <c r="K117" s="170" t="s">
        <v>38</v>
      </c>
      <c r="L117" s="100" t="s">
        <v>170</v>
      </c>
      <c r="M117" s="100" t="s">
        <v>166</v>
      </c>
      <c r="N117" s="169" t="s">
        <v>30</v>
      </c>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row>
    <row r="118" spans="1:52" s="8" customFormat="1" ht="240" customHeight="1">
      <c r="A118" s="47">
        <v>22</v>
      </c>
      <c r="B118" s="58" t="s">
        <v>222</v>
      </c>
      <c r="C118" s="14" t="s">
        <v>223</v>
      </c>
      <c r="D118" s="43">
        <v>2537560</v>
      </c>
      <c r="E118" s="46">
        <f t="shared" si="16"/>
        <v>3019.6963999999998</v>
      </c>
      <c r="F118" s="45">
        <v>1</v>
      </c>
      <c r="G118" s="40">
        <v>2</v>
      </c>
      <c r="H118" s="48">
        <v>0</v>
      </c>
      <c r="I118" s="48">
        <v>0</v>
      </c>
      <c r="J118" s="170" t="s">
        <v>22</v>
      </c>
      <c r="K118" s="170" t="s">
        <v>38</v>
      </c>
      <c r="L118" s="100" t="s">
        <v>167</v>
      </c>
      <c r="M118" s="100" t="s">
        <v>174</v>
      </c>
      <c r="N118" s="169" t="s">
        <v>30</v>
      </c>
      <c r="O118" s="6"/>
      <c r="P118" s="212"/>
      <c r="Q118" s="212"/>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row>
    <row r="119" spans="1:52" s="8" customFormat="1" ht="61.2" customHeight="1">
      <c r="A119" s="47">
        <v>23</v>
      </c>
      <c r="B119" s="58" t="s">
        <v>93</v>
      </c>
      <c r="C119" s="14" t="s">
        <v>31</v>
      </c>
      <c r="D119" s="43">
        <v>80000</v>
      </c>
      <c r="E119" s="46">
        <f t="shared" si="16"/>
        <v>95.2</v>
      </c>
      <c r="F119" s="45">
        <v>1</v>
      </c>
      <c r="G119" s="40">
        <v>2</v>
      </c>
      <c r="H119" s="59"/>
      <c r="I119" s="48">
        <v>0</v>
      </c>
      <c r="J119" s="170" t="s">
        <v>22</v>
      </c>
      <c r="K119" s="170" t="s">
        <v>38</v>
      </c>
      <c r="L119" s="100" t="s">
        <v>170</v>
      </c>
      <c r="M119" s="100" t="s">
        <v>166</v>
      </c>
      <c r="N119" s="169" t="s">
        <v>30</v>
      </c>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row>
    <row r="120" spans="1:52" s="8" customFormat="1" ht="69.599999999999994" customHeight="1">
      <c r="A120" s="47">
        <v>24</v>
      </c>
      <c r="B120" s="58" t="s">
        <v>94</v>
      </c>
      <c r="C120" s="14" t="s">
        <v>31</v>
      </c>
      <c r="D120" s="43">
        <v>15000</v>
      </c>
      <c r="E120" s="46">
        <f t="shared" si="16"/>
        <v>17.850000000000001</v>
      </c>
      <c r="F120" s="45">
        <v>1</v>
      </c>
      <c r="G120" s="40">
        <v>2</v>
      </c>
      <c r="H120" s="59"/>
      <c r="I120" s="48">
        <v>0</v>
      </c>
      <c r="J120" s="170" t="s">
        <v>22</v>
      </c>
      <c r="K120" s="170" t="s">
        <v>38</v>
      </c>
      <c r="L120" s="100" t="s">
        <v>170</v>
      </c>
      <c r="M120" s="100" t="s">
        <v>166</v>
      </c>
      <c r="N120" s="169" t="s">
        <v>30</v>
      </c>
      <c r="O120" s="6"/>
      <c r="P120" s="6"/>
      <c r="Q120" s="143"/>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row>
    <row r="121" spans="1:52" s="8" customFormat="1" ht="76.2" customHeight="1">
      <c r="A121" s="47">
        <v>25</v>
      </c>
      <c r="B121" s="58" t="s">
        <v>95</v>
      </c>
      <c r="C121" s="14" t="s">
        <v>31</v>
      </c>
      <c r="D121" s="43">
        <v>85000</v>
      </c>
      <c r="E121" s="46">
        <f t="shared" si="16"/>
        <v>101.15</v>
      </c>
      <c r="F121" s="45">
        <v>1</v>
      </c>
      <c r="G121" s="40">
        <v>2</v>
      </c>
      <c r="H121" s="59"/>
      <c r="I121" s="48">
        <v>0</v>
      </c>
      <c r="J121" s="170" t="s">
        <v>22</v>
      </c>
      <c r="K121" s="170" t="s">
        <v>38</v>
      </c>
      <c r="L121" s="100" t="s">
        <v>170</v>
      </c>
      <c r="M121" s="100" t="s">
        <v>166</v>
      </c>
      <c r="N121" s="169" t="s">
        <v>30</v>
      </c>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row>
    <row r="122" spans="1:52" s="8" customFormat="1" ht="68.400000000000006" customHeight="1">
      <c r="A122" s="47">
        <v>26</v>
      </c>
      <c r="B122" s="58" t="s">
        <v>96</v>
      </c>
      <c r="C122" s="14" t="s">
        <v>31</v>
      </c>
      <c r="D122" s="43">
        <v>240000</v>
      </c>
      <c r="E122" s="46">
        <f t="shared" si="16"/>
        <v>285.60000000000002</v>
      </c>
      <c r="F122" s="45">
        <v>1</v>
      </c>
      <c r="G122" s="40">
        <v>2</v>
      </c>
      <c r="H122" s="59"/>
      <c r="I122" s="48">
        <v>0</v>
      </c>
      <c r="J122" s="170" t="s">
        <v>22</v>
      </c>
      <c r="K122" s="170" t="s">
        <v>38</v>
      </c>
      <c r="L122" s="100" t="s">
        <v>170</v>
      </c>
      <c r="M122" s="100" t="s">
        <v>166</v>
      </c>
      <c r="N122" s="169" t="s">
        <v>30</v>
      </c>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row>
    <row r="123" spans="1:52" s="8" customFormat="1" ht="71.400000000000006" customHeight="1">
      <c r="A123" s="47">
        <v>27</v>
      </c>
      <c r="B123" s="58" t="s">
        <v>97</v>
      </c>
      <c r="C123" s="14" t="s">
        <v>31</v>
      </c>
      <c r="D123" s="43">
        <v>425949.7</v>
      </c>
      <c r="E123" s="46">
        <f t="shared" si="16"/>
        <v>506.88014299999998</v>
      </c>
      <c r="F123" s="45">
        <v>1</v>
      </c>
      <c r="G123" s="40">
        <v>2</v>
      </c>
      <c r="H123" s="59"/>
      <c r="I123" s="48">
        <v>95.22</v>
      </c>
      <c r="J123" s="170" t="s">
        <v>22</v>
      </c>
      <c r="K123" s="170" t="s">
        <v>38</v>
      </c>
      <c r="L123" s="100" t="s">
        <v>200</v>
      </c>
      <c r="M123" s="100" t="s">
        <v>167</v>
      </c>
      <c r="N123" s="169" t="s">
        <v>30</v>
      </c>
      <c r="O123" s="6"/>
      <c r="P123" s="205"/>
      <c r="Q123" s="205"/>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row>
    <row r="124" spans="1:52" s="8" customFormat="1" ht="71.400000000000006" customHeight="1">
      <c r="A124" s="47">
        <v>28</v>
      </c>
      <c r="B124" s="58" t="s">
        <v>211</v>
      </c>
      <c r="C124" s="14" t="s">
        <v>31</v>
      </c>
      <c r="D124" s="43">
        <v>758197.22</v>
      </c>
      <c r="E124" s="46">
        <f t="shared" si="16"/>
        <v>902.25469179999993</v>
      </c>
      <c r="F124" s="45">
        <v>1</v>
      </c>
      <c r="G124" s="40">
        <v>2</v>
      </c>
      <c r="H124" s="59"/>
      <c r="I124" s="48">
        <v>20</v>
      </c>
      <c r="J124" s="170" t="s">
        <v>159</v>
      </c>
      <c r="K124" s="170" t="s">
        <v>42</v>
      </c>
      <c r="L124" s="100" t="s">
        <v>173</v>
      </c>
      <c r="M124" s="100" t="s">
        <v>173</v>
      </c>
      <c r="N124" s="169" t="s">
        <v>30</v>
      </c>
      <c r="O124" s="6"/>
      <c r="P124" s="205"/>
      <c r="Q124" s="205"/>
      <c r="R124" s="183"/>
      <c r="S124" s="183"/>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row>
    <row r="125" spans="1:52" s="8" customFormat="1" ht="69.599999999999994" customHeight="1">
      <c r="A125" s="47">
        <v>29</v>
      </c>
      <c r="B125" s="58" t="s">
        <v>98</v>
      </c>
      <c r="C125" s="14" t="s">
        <v>31</v>
      </c>
      <c r="D125" s="43">
        <v>80000</v>
      </c>
      <c r="E125" s="46">
        <f t="shared" si="16"/>
        <v>95.2</v>
      </c>
      <c r="F125" s="45">
        <v>1</v>
      </c>
      <c r="G125" s="40">
        <v>2</v>
      </c>
      <c r="H125" s="59"/>
      <c r="I125" s="48">
        <v>0</v>
      </c>
      <c r="J125" s="170" t="s">
        <v>22</v>
      </c>
      <c r="K125" s="170" t="s">
        <v>38</v>
      </c>
      <c r="L125" s="100" t="s">
        <v>170</v>
      </c>
      <c r="M125" s="100" t="s">
        <v>166</v>
      </c>
      <c r="N125" s="169" t="s">
        <v>30</v>
      </c>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row>
    <row r="126" spans="1:52" s="8" customFormat="1" ht="77.400000000000006" customHeight="1">
      <c r="A126" s="47">
        <v>30</v>
      </c>
      <c r="B126" s="58" t="s">
        <v>99</v>
      </c>
      <c r="C126" s="14" t="s">
        <v>31</v>
      </c>
      <c r="D126" s="43">
        <v>200000</v>
      </c>
      <c r="E126" s="46">
        <f t="shared" si="16"/>
        <v>238</v>
      </c>
      <c r="F126" s="45">
        <v>1</v>
      </c>
      <c r="G126" s="40">
        <v>2</v>
      </c>
      <c r="H126" s="59"/>
      <c r="I126" s="48">
        <v>0</v>
      </c>
      <c r="J126" s="170" t="s">
        <v>22</v>
      </c>
      <c r="K126" s="170" t="s">
        <v>38</v>
      </c>
      <c r="L126" s="100" t="s">
        <v>170</v>
      </c>
      <c r="M126" s="100" t="s">
        <v>166</v>
      </c>
      <c r="N126" s="169" t="s">
        <v>30</v>
      </c>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row>
    <row r="127" spans="1:52" s="8" customFormat="1" ht="60" customHeight="1">
      <c r="A127" s="47">
        <v>31</v>
      </c>
      <c r="B127" s="58" t="s">
        <v>100</v>
      </c>
      <c r="C127" s="14" t="s">
        <v>31</v>
      </c>
      <c r="D127" s="43">
        <v>200000</v>
      </c>
      <c r="E127" s="46">
        <f t="shared" si="16"/>
        <v>238</v>
      </c>
      <c r="F127" s="45">
        <v>1</v>
      </c>
      <c r="G127" s="40">
        <v>2</v>
      </c>
      <c r="H127" s="59"/>
      <c r="I127" s="48">
        <v>0</v>
      </c>
      <c r="J127" s="170" t="s">
        <v>22</v>
      </c>
      <c r="K127" s="170" t="s">
        <v>38</v>
      </c>
      <c r="L127" s="100" t="s">
        <v>170</v>
      </c>
      <c r="M127" s="100" t="s">
        <v>166</v>
      </c>
      <c r="N127" s="169" t="s">
        <v>30</v>
      </c>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row>
    <row r="128" spans="1:52" s="8" customFormat="1" ht="132" customHeight="1">
      <c r="A128" s="47">
        <v>32</v>
      </c>
      <c r="B128" s="58" t="s">
        <v>210</v>
      </c>
      <c r="C128" s="14" t="s">
        <v>31</v>
      </c>
      <c r="D128" s="43">
        <v>1983106.32</v>
      </c>
      <c r="E128" s="46">
        <f t="shared" si="16"/>
        <v>2359.8965208</v>
      </c>
      <c r="F128" s="45">
        <v>1</v>
      </c>
      <c r="G128" s="40">
        <v>2</v>
      </c>
      <c r="H128" s="59"/>
      <c r="I128" s="48">
        <v>0</v>
      </c>
      <c r="J128" s="170" t="s">
        <v>22</v>
      </c>
      <c r="K128" s="170" t="s">
        <v>38</v>
      </c>
      <c r="L128" s="49" t="s">
        <v>168</v>
      </c>
      <c r="M128" s="49" t="s">
        <v>167</v>
      </c>
      <c r="N128" s="169" t="s">
        <v>30</v>
      </c>
      <c r="O128" s="6"/>
      <c r="P128" s="213"/>
      <c r="Q128" s="213"/>
      <c r="R128" s="68"/>
      <c r="S128" s="69"/>
      <c r="T128" s="70"/>
      <c r="U128" s="71"/>
      <c r="V128" s="71"/>
      <c r="W128" s="72"/>
      <c r="X128" s="73"/>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row>
    <row r="129" spans="1:67" s="8" customFormat="1" ht="188.4" customHeight="1">
      <c r="A129" s="47">
        <v>33</v>
      </c>
      <c r="B129" s="61" t="s">
        <v>136</v>
      </c>
      <c r="C129" s="14" t="s">
        <v>31</v>
      </c>
      <c r="D129" s="62">
        <v>110517.28</v>
      </c>
      <c r="E129" s="62">
        <f t="shared" si="16"/>
        <v>131.5155632</v>
      </c>
      <c r="F129" s="63"/>
      <c r="G129" s="64">
        <v>2</v>
      </c>
      <c r="H129" s="62"/>
      <c r="I129" s="62">
        <f>E129</f>
        <v>131.5155632</v>
      </c>
      <c r="J129" s="14" t="s">
        <v>22</v>
      </c>
      <c r="K129" s="14" t="s">
        <v>38</v>
      </c>
      <c r="L129" s="100" t="s">
        <v>171</v>
      </c>
      <c r="M129" s="100" t="s">
        <v>168</v>
      </c>
      <c r="N129" s="67" t="s">
        <v>30</v>
      </c>
      <c r="O129" s="6"/>
      <c r="P129" s="212"/>
      <c r="Q129" s="212"/>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row>
    <row r="130" spans="1:67" s="8" customFormat="1" ht="202.8" customHeight="1">
      <c r="A130" s="47">
        <v>34</v>
      </c>
      <c r="B130" s="91" t="s">
        <v>189</v>
      </c>
      <c r="C130" s="170" t="s">
        <v>31</v>
      </c>
      <c r="D130" s="48">
        <v>869523.29</v>
      </c>
      <c r="E130" s="48">
        <f>D130*1.19/1000</f>
        <v>1034.7327151</v>
      </c>
      <c r="F130" s="102">
        <v>1</v>
      </c>
      <c r="G130" s="12">
        <v>2</v>
      </c>
      <c r="H130" s="48"/>
      <c r="I130" s="48">
        <f>E130</f>
        <v>1034.7327151</v>
      </c>
      <c r="J130" s="170" t="s">
        <v>22</v>
      </c>
      <c r="K130" s="170" t="s">
        <v>38</v>
      </c>
      <c r="L130" s="122" t="s">
        <v>170</v>
      </c>
      <c r="M130" s="122" t="s">
        <v>167</v>
      </c>
      <c r="N130" s="60" t="s">
        <v>30</v>
      </c>
      <c r="O130" s="6"/>
      <c r="P130" s="103"/>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row>
    <row r="131" spans="1:67" s="8" customFormat="1" ht="151.80000000000001" customHeight="1">
      <c r="A131" s="47">
        <v>35</v>
      </c>
      <c r="B131" s="58" t="s">
        <v>132</v>
      </c>
      <c r="C131" s="14" t="s">
        <v>31</v>
      </c>
      <c r="D131" s="43">
        <v>874503.93</v>
      </c>
      <c r="E131" s="46">
        <f>D131*1.19/1000</f>
        <v>1040.6596767000001</v>
      </c>
      <c r="F131" s="45">
        <v>1</v>
      </c>
      <c r="G131" s="40">
        <v>2</v>
      </c>
      <c r="H131" s="48"/>
      <c r="I131" s="48">
        <v>500</v>
      </c>
      <c r="J131" s="170" t="s">
        <v>22</v>
      </c>
      <c r="K131" s="170" t="s">
        <v>38</v>
      </c>
      <c r="L131" s="100" t="s">
        <v>170</v>
      </c>
      <c r="M131" s="100" t="s">
        <v>166</v>
      </c>
      <c r="N131" s="169" t="s">
        <v>30</v>
      </c>
      <c r="O131" s="74"/>
      <c r="P131" s="103"/>
      <c r="Q131" s="68"/>
      <c r="R131" s="68"/>
      <c r="S131" s="69"/>
      <c r="T131" s="70"/>
      <c r="U131" s="71"/>
      <c r="V131" s="71"/>
      <c r="W131" s="72"/>
      <c r="X131" s="73"/>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row>
    <row r="132" spans="1:67" s="8" customFormat="1" ht="152.4" customHeight="1">
      <c r="A132" s="47">
        <v>36</v>
      </c>
      <c r="B132" s="132" t="s">
        <v>137</v>
      </c>
      <c r="C132" s="170" t="s">
        <v>31</v>
      </c>
      <c r="D132" s="48">
        <v>227936.82</v>
      </c>
      <c r="E132" s="48">
        <f t="shared" ref="E132:E133" si="18">D132*1.19/1000</f>
        <v>271.24481579999997</v>
      </c>
      <c r="F132" s="45"/>
      <c r="G132" s="40">
        <v>2</v>
      </c>
      <c r="H132" s="48"/>
      <c r="I132" s="48">
        <v>0</v>
      </c>
      <c r="J132" s="170" t="s">
        <v>22</v>
      </c>
      <c r="K132" s="170" t="s">
        <v>38</v>
      </c>
      <c r="L132" s="45" t="s">
        <v>170</v>
      </c>
      <c r="M132" s="45" t="s">
        <v>166</v>
      </c>
      <c r="N132" s="169" t="s">
        <v>30</v>
      </c>
      <c r="O132" s="74"/>
      <c r="P132" s="68"/>
      <c r="Q132" s="68"/>
      <c r="R132" s="68"/>
      <c r="S132" s="69"/>
      <c r="T132" s="70"/>
      <c r="U132" s="71"/>
      <c r="V132" s="71"/>
      <c r="W132" s="72"/>
      <c r="X132" s="73"/>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row>
    <row r="133" spans="1:67" s="8" customFormat="1" ht="82.8" customHeight="1">
      <c r="A133" s="47">
        <v>37</v>
      </c>
      <c r="B133" s="81" t="s">
        <v>138</v>
      </c>
      <c r="C133" s="170" t="s">
        <v>31</v>
      </c>
      <c r="D133" s="48">
        <v>7400000</v>
      </c>
      <c r="E133" s="48">
        <f t="shared" si="18"/>
        <v>8806</v>
      </c>
      <c r="F133" s="45">
        <v>1</v>
      </c>
      <c r="G133" s="40">
        <v>2</v>
      </c>
      <c r="H133" s="48">
        <v>0</v>
      </c>
      <c r="I133" s="48">
        <v>0</v>
      </c>
      <c r="J133" s="170" t="s">
        <v>22</v>
      </c>
      <c r="K133" s="170" t="s">
        <v>38</v>
      </c>
      <c r="L133" s="45" t="s">
        <v>170</v>
      </c>
      <c r="M133" s="45" t="s">
        <v>166</v>
      </c>
      <c r="N133" s="169" t="s">
        <v>30</v>
      </c>
      <c r="O133" s="76"/>
      <c r="P133" s="75"/>
      <c r="Q133" s="75"/>
      <c r="R133" s="75"/>
      <c r="S133" s="76"/>
      <c r="T133" s="77"/>
      <c r="U133" s="78"/>
      <c r="V133" s="78"/>
      <c r="W133" s="75"/>
      <c r="X133" s="7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row>
    <row r="134" spans="1:67" s="8" customFormat="1" ht="74.400000000000006" customHeight="1">
      <c r="A134" s="47">
        <v>38</v>
      </c>
      <c r="B134" s="61" t="s">
        <v>139</v>
      </c>
      <c r="C134" s="170" t="s">
        <v>31</v>
      </c>
      <c r="D134" s="55">
        <v>2500000</v>
      </c>
      <c r="E134" s="55">
        <f t="shared" ref="E134:E135" si="19">D134*1.19/1000</f>
        <v>2975</v>
      </c>
      <c r="F134" s="47">
        <v>1</v>
      </c>
      <c r="G134" s="47">
        <v>2</v>
      </c>
      <c r="H134" s="55">
        <v>0</v>
      </c>
      <c r="I134" s="55">
        <v>0</v>
      </c>
      <c r="J134" s="170" t="s">
        <v>159</v>
      </c>
      <c r="K134" s="170" t="s">
        <v>42</v>
      </c>
      <c r="L134" s="100" t="s">
        <v>172</v>
      </c>
      <c r="M134" s="100" t="s">
        <v>173</v>
      </c>
      <c r="N134" s="57" t="s">
        <v>30</v>
      </c>
      <c r="O134" s="79"/>
      <c r="P134" s="6"/>
      <c r="Q134" s="68"/>
      <c r="R134" s="68"/>
      <c r="S134" s="69"/>
      <c r="T134" s="70"/>
      <c r="U134" s="71"/>
      <c r="V134" s="71"/>
      <c r="W134" s="72"/>
      <c r="X134" s="73"/>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row>
    <row r="135" spans="1:67" s="8" customFormat="1" ht="68.400000000000006" customHeight="1">
      <c r="A135" s="47">
        <v>39</v>
      </c>
      <c r="B135" s="61" t="s">
        <v>140</v>
      </c>
      <c r="C135" s="170" t="s">
        <v>31</v>
      </c>
      <c r="D135" s="62">
        <v>952225.12</v>
      </c>
      <c r="E135" s="62">
        <f t="shared" si="19"/>
        <v>1133.1478928000001</v>
      </c>
      <c r="F135" s="63">
        <v>1</v>
      </c>
      <c r="G135" s="64">
        <v>2</v>
      </c>
      <c r="H135" s="62">
        <v>0</v>
      </c>
      <c r="I135" s="62">
        <v>0</v>
      </c>
      <c r="J135" s="170" t="s">
        <v>159</v>
      </c>
      <c r="K135" s="170" t="s">
        <v>42</v>
      </c>
      <c r="L135" s="45" t="s">
        <v>173</v>
      </c>
      <c r="M135" s="45" t="s">
        <v>174</v>
      </c>
      <c r="N135" s="169" t="s">
        <v>30</v>
      </c>
      <c r="O135" s="6"/>
      <c r="P135" s="121"/>
      <c r="Q135" s="180"/>
      <c r="R135" s="180"/>
      <c r="S135" s="149"/>
      <c r="T135" s="148"/>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row>
    <row r="136" spans="1:67" s="8" customFormat="1" ht="64.2" customHeight="1">
      <c r="A136" s="47">
        <v>40</v>
      </c>
      <c r="B136" s="58" t="s">
        <v>233</v>
      </c>
      <c r="C136" s="170" t="s">
        <v>126</v>
      </c>
      <c r="D136" s="43">
        <v>614139.96</v>
      </c>
      <c r="E136" s="46">
        <f t="shared" si="16"/>
        <v>730.82655239999997</v>
      </c>
      <c r="F136" s="45">
        <v>1</v>
      </c>
      <c r="G136" s="40">
        <v>2</v>
      </c>
      <c r="H136" s="48">
        <v>0</v>
      </c>
      <c r="I136" s="48">
        <v>0</v>
      </c>
      <c r="J136" s="170" t="s">
        <v>22</v>
      </c>
      <c r="K136" s="170" t="s">
        <v>38</v>
      </c>
      <c r="L136" s="49" t="s">
        <v>167</v>
      </c>
      <c r="M136" s="49" t="s">
        <v>174</v>
      </c>
      <c r="N136" s="169" t="s">
        <v>30</v>
      </c>
      <c r="O136" s="18"/>
      <c r="P136" s="115"/>
      <c r="Q136" s="18"/>
      <c r="R136" s="18"/>
      <c r="S136" s="18"/>
      <c r="T136" s="18"/>
      <c r="U136" s="18"/>
      <c r="V136" s="18"/>
      <c r="W136" s="18"/>
      <c r="X136" s="18"/>
      <c r="Y136" s="18"/>
      <c r="Z136" s="18"/>
      <c r="AA136" s="18"/>
      <c r="AB136" s="18"/>
      <c r="AC136" s="18"/>
      <c r="AD136" s="18"/>
      <c r="AE136" s="18"/>
      <c r="AF136" s="18"/>
      <c r="AG136" s="18"/>
      <c r="AH136" s="18"/>
      <c r="AI136" s="18"/>
      <c r="AJ136" s="18"/>
    </row>
    <row r="137" spans="1:67" s="8" customFormat="1" ht="61.2" customHeight="1">
      <c r="A137" s="47">
        <v>41</v>
      </c>
      <c r="B137" s="61" t="s">
        <v>141</v>
      </c>
      <c r="C137" s="170" t="s">
        <v>133</v>
      </c>
      <c r="D137" s="62">
        <v>400000</v>
      </c>
      <c r="E137" s="62">
        <v>400</v>
      </c>
      <c r="F137" s="63"/>
      <c r="G137" s="64">
        <v>2</v>
      </c>
      <c r="H137" s="62"/>
      <c r="I137" s="62">
        <v>316</v>
      </c>
      <c r="J137" s="170" t="s">
        <v>21</v>
      </c>
      <c r="K137" s="170" t="s">
        <v>38</v>
      </c>
      <c r="L137" s="45" t="s">
        <v>170</v>
      </c>
      <c r="M137" s="45" t="s">
        <v>168</v>
      </c>
      <c r="N137" s="169" t="s">
        <v>30</v>
      </c>
      <c r="O137" s="18"/>
      <c r="P137" s="129"/>
      <c r="Q137" s="18"/>
      <c r="R137" s="18"/>
      <c r="S137" s="18"/>
      <c r="T137" s="18"/>
      <c r="U137" s="18"/>
      <c r="V137" s="18"/>
      <c r="W137" s="18"/>
      <c r="X137" s="18"/>
      <c r="Y137" s="18"/>
      <c r="Z137" s="18"/>
      <c r="AA137" s="18"/>
      <c r="AB137" s="18"/>
      <c r="AC137" s="18"/>
      <c r="AD137" s="18"/>
      <c r="AE137" s="18"/>
      <c r="AF137" s="18"/>
      <c r="AG137" s="18"/>
      <c r="AH137" s="18"/>
      <c r="AI137" s="18"/>
      <c r="AJ137" s="18"/>
    </row>
    <row r="138" spans="1:67" s="8" customFormat="1" ht="78.599999999999994" customHeight="1">
      <c r="A138" s="47">
        <v>42</v>
      </c>
      <c r="B138" s="58" t="s">
        <v>161</v>
      </c>
      <c r="C138" s="170" t="s">
        <v>124</v>
      </c>
      <c r="D138" s="43">
        <v>220800</v>
      </c>
      <c r="E138" s="46">
        <f>D138*1.19/1000</f>
        <v>262.75200000000001</v>
      </c>
      <c r="F138" s="45"/>
      <c r="G138" s="40">
        <v>2</v>
      </c>
      <c r="H138" s="48"/>
      <c r="I138" s="48">
        <v>36.799999999999997</v>
      </c>
      <c r="J138" s="170" t="s">
        <v>159</v>
      </c>
      <c r="K138" s="170" t="s">
        <v>42</v>
      </c>
      <c r="L138" s="49" t="s">
        <v>165</v>
      </c>
      <c r="M138" s="49" t="s">
        <v>170</v>
      </c>
      <c r="N138" s="169" t="s">
        <v>123</v>
      </c>
      <c r="O138" s="18"/>
      <c r="P138" s="123"/>
      <c r="Q138" s="174"/>
      <c r="R138" s="174"/>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row>
    <row r="139" spans="1:67" s="8" customFormat="1" ht="103.2" customHeight="1">
      <c r="A139" s="47">
        <v>43</v>
      </c>
      <c r="B139" s="11" t="s">
        <v>149</v>
      </c>
      <c r="C139" s="170" t="s">
        <v>113</v>
      </c>
      <c r="D139" s="48">
        <v>240000</v>
      </c>
      <c r="E139" s="46">
        <f>D139*1.19/1000</f>
        <v>285.60000000000002</v>
      </c>
      <c r="F139" s="45">
        <v>1</v>
      </c>
      <c r="G139" s="45">
        <v>2</v>
      </c>
      <c r="H139" s="48">
        <v>145.09899999999999</v>
      </c>
      <c r="I139" s="46"/>
      <c r="J139" s="170" t="s">
        <v>22</v>
      </c>
      <c r="K139" s="170" t="s">
        <v>38</v>
      </c>
      <c r="L139" s="49" t="s">
        <v>173</v>
      </c>
      <c r="M139" s="49" t="s">
        <v>170</v>
      </c>
      <c r="N139" s="169" t="s">
        <v>26</v>
      </c>
      <c r="O139" s="86"/>
      <c r="P139" s="181"/>
      <c r="Q139" s="181"/>
      <c r="R139" s="87"/>
      <c r="S139" s="76"/>
      <c r="T139" s="76"/>
      <c r="U139" s="73"/>
      <c r="V139" s="73"/>
      <c r="W139" s="73"/>
      <c r="X139" s="73"/>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row>
    <row r="140" spans="1:67" s="8" customFormat="1" ht="100.8" customHeight="1">
      <c r="A140" s="47">
        <v>44</v>
      </c>
      <c r="B140" s="54" t="s">
        <v>234</v>
      </c>
      <c r="C140" s="170" t="s">
        <v>113</v>
      </c>
      <c r="D140" s="48">
        <v>300000</v>
      </c>
      <c r="E140" s="48">
        <f>D140*1.19/1000</f>
        <v>357</v>
      </c>
      <c r="F140" s="40">
        <v>1</v>
      </c>
      <c r="G140" s="40">
        <v>2</v>
      </c>
      <c r="H140" s="48">
        <v>30.416</v>
      </c>
      <c r="I140" s="48">
        <v>133.892</v>
      </c>
      <c r="J140" s="48" t="s">
        <v>21</v>
      </c>
      <c r="K140" s="48" t="s">
        <v>38</v>
      </c>
      <c r="L140" s="49" t="s">
        <v>173</v>
      </c>
      <c r="M140" s="40" t="s">
        <v>165</v>
      </c>
      <c r="N140" s="48" t="s">
        <v>26</v>
      </c>
      <c r="O140" s="130"/>
      <c r="P140" s="181"/>
      <c r="Q140" s="181"/>
      <c r="R140" s="131"/>
      <c r="S140" s="131"/>
      <c r="T140" s="131"/>
      <c r="U140" s="66"/>
      <c r="V140" s="66"/>
      <c r="W140" s="65"/>
      <c r="X140" s="65"/>
      <c r="Y140" s="10"/>
      <c r="Z140" s="10"/>
    </row>
    <row r="141" spans="1:67" s="8" customFormat="1" ht="124.8" customHeight="1">
      <c r="A141" s="47">
        <v>45</v>
      </c>
      <c r="B141" s="11" t="s">
        <v>151</v>
      </c>
      <c r="C141" s="170" t="s">
        <v>113</v>
      </c>
      <c r="D141" s="48">
        <v>320000</v>
      </c>
      <c r="E141" s="46">
        <f>D141*1.19/1000</f>
        <v>380.8</v>
      </c>
      <c r="F141" s="45">
        <v>1</v>
      </c>
      <c r="G141" s="45">
        <v>2</v>
      </c>
      <c r="H141" s="48">
        <v>72.497</v>
      </c>
      <c r="I141" s="46">
        <v>111.97799999999999</v>
      </c>
      <c r="J141" s="170" t="s">
        <v>21</v>
      </c>
      <c r="K141" s="170" t="s">
        <v>38</v>
      </c>
      <c r="L141" s="49" t="s">
        <v>173</v>
      </c>
      <c r="M141" s="40" t="s">
        <v>165</v>
      </c>
      <c r="N141" s="169" t="s">
        <v>26</v>
      </c>
      <c r="O141" s="90"/>
      <c r="P141" s="181"/>
      <c r="Q141" s="181"/>
      <c r="R141" s="73"/>
      <c r="S141" s="71"/>
      <c r="T141" s="71"/>
      <c r="U141" s="71"/>
      <c r="V141" s="71"/>
      <c r="W141" s="79"/>
      <c r="X141" s="87"/>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row>
    <row r="142" spans="1:67" s="8" customFormat="1" ht="130.80000000000001" customHeight="1">
      <c r="A142" s="47">
        <v>46</v>
      </c>
      <c r="B142" s="11" t="s">
        <v>152</v>
      </c>
      <c r="C142" s="170" t="s">
        <v>113</v>
      </c>
      <c r="D142" s="48">
        <v>300000</v>
      </c>
      <c r="E142" s="46">
        <f>D142*1.19/1000</f>
        <v>357</v>
      </c>
      <c r="F142" s="45">
        <v>1</v>
      </c>
      <c r="G142" s="45">
        <v>2</v>
      </c>
      <c r="H142" s="48">
        <v>175.04</v>
      </c>
      <c r="I142" s="46"/>
      <c r="J142" s="170" t="s">
        <v>22</v>
      </c>
      <c r="K142" s="170" t="s">
        <v>38</v>
      </c>
      <c r="L142" s="49" t="s">
        <v>173</v>
      </c>
      <c r="M142" s="40" t="s">
        <v>165</v>
      </c>
      <c r="N142" s="169" t="s">
        <v>26</v>
      </c>
      <c r="O142" s="73"/>
      <c r="P142" s="199"/>
      <c r="Q142" s="199"/>
      <c r="R142" s="73"/>
      <c r="S142" s="71"/>
      <c r="T142" s="71"/>
      <c r="U142" s="71"/>
      <c r="V142" s="71"/>
      <c r="W142" s="79"/>
      <c r="X142" s="73"/>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row>
    <row r="143" spans="1:67" s="8" customFormat="1" ht="52.2" customHeight="1">
      <c r="A143" s="47">
        <v>47</v>
      </c>
      <c r="B143" s="11" t="s">
        <v>155</v>
      </c>
      <c r="C143" s="170" t="s">
        <v>128</v>
      </c>
      <c r="D143" s="48">
        <v>9638327.2799999993</v>
      </c>
      <c r="E143" s="48">
        <f t="shared" ref="E143" si="20">D143*1.19/1000</f>
        <v>11469.609463199999</v>
      </c>
      <c r="F143" s="45"/>
      <c r="G143" s="40">
        <v>2</v>
      </c>
      <c r="H143" s="92"/>
      <c r="I143" s="92">
        <v>2037.2429999999999</v>
      </c>
      <c r="J143" s="170" t="s">
        <v>22</v>
      </c>
      <c r="K143" s="170" t="s">
        <v>38</v>
      </c>
      <c r="L143" s="49" t="s">
        <v>166</v>
      </c>
      <c r="M143" s="49" t="s">
        <v>170</v>
      </c>
      <c r="N143" s="60" t="s">
        <v>48</v>
      </c>
      <c r="O143" s="97"/>
      <c r="P143" s="87"/>
      <c r="Q143" s="87"/>
      <c r="R143" s="87"/>
      <c r="S143" s="87"/>
      <c r="T143" s="96"/>
      <c r="U143" s="96"/>
      <c r="V143" s="94"/>
      <c r="W143" s="94"/>
      <c r="X143" s="94"/>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row>
    <row r="144" spans="1:67" s="8" customFormat="1" ht="52.2" customHeight="1">
      <c r="A144" s="47">
        <v>48</v>
      </c>
      <c r="B144" s="58" t="s">
        <v>176</v>
      </c>
      <c r="C144" s="170" t="s">
        <v>177</v>
      </c>
      <c r="D144" s="43">
        <v>40262594.18</v>
      </c>
      <c r="E144" s="46">
        <v>47912.49</v>
      </c>
      <c r="F144" s="45">
        <v>1</v>
      </c>
      <c r="G144" s="40">
        <v>2</v>
      </c>
      <c r="H144" s="48"/>
      <c r="I144" s="48">
        <v>0</v>
      </c>
      <c r="J144" s="170" t="s">
        <v>22</v>
      </c>
      <c r="K144" s="170" t="s">
        <v>38</v>
      </c>
      <c r="L144" s="100" t="s">
        <v>165</v>
      </c>
      <c r="M144" s="100" t="s">
        <v>172</v>
      </c>
      <c r="N144" s="169" t="s">
        <v>48</v>
      </c>
      <c r="P144" s="185"/>
      <c r="Q144" s="185"/>
    </row>
    <row r="145" spans="1:67" s="8" customFormat="1" ht="52.8" customHeight="1">
      <c r="A145" s="47">
        <v>49</v>
      </c>
      <c r="B145" s="58" t="s">
        <v>178</v>
      </c>
      <c r="C145" s="170" t="s">
        <v>177</v>
      </c>
      <c r="D145" s="43">
        <v>38820743.600000001</v>
      </c>
      <c r="E145" s="46">
        <v>46196.68</v>
      </c>
      <c r="F145" s="45">
        <v>1</v>
      </c>
      <c r="G145" s="40">
        <v>2</v>
      </c>
      <c r="H145" s="48"/>
      <c r="I145" s="48">
        <v>0</v>
      </c>
      <c r="J145" s="170" t="s">
        <v>22</v>
      </c>
      <c r="K145" s="170" t="s">
        <v>38</v>
      </c>
      <c r="L145" s="100" t="s">
        <v>165</v>
      </c>
      <c r="M145" s="100" t="s">
        <v>172</v>
      </c>
      <c r="N145" s="169" t="s">
        <v>48</v>
      </c>
      <c r="P145" s="185"/>
      <c r="Q145" s="185"/>
    </row>
    <row r="146" spans="1:67" s="8" customFormat="1" ht="55.2" customHeight="1">
      <c r="A146" s="47">
        <v>50</v>
      </c>
      <c r="B146" s="58" t="s">
        <v>179</v>
      </c>
      <c r="C146" s="170" t="s">
        <v>177</v>
      </c>
      <c r="D146" s="43">
        <v>47306579.829999998</v>
      </c>
      <c r="E146" s="46">
        <v>56294.83</v>
      </c>
      <c r="F146" s="45">
        <v>1</v>
      </c>
      <c r="G146" s="40">
        <v>2</v>
      </c>
      <c r="H146" s="48"/>
      <c r="I146" s="48">
        <v>0</v>
      </c>
      <c r="J146" s="170" t="s">
        <v>22</v>
      </c>
      <c r="K146" s="170" t="s">
        <v>38</v>
      </c>
      <c r="L146" s="100" t="s">
        <v>165</v>
      </c>
      <c r="M146" s="100" t="s">
        <v>172</v>
      </c>
      <c r="N146" s="169" t="s">
        <v>48</v>
      </c>
      <c r="P146" s="185"/>
      <c r="Q146" s="185"/>
      <c r="R146" s="141"/>
    </row>
    <row r="147" spans="1:67" s="8" customFormat="1" ht="55.8" customHeight="1">
      <c r="A147" s="47">
        <v>51</v>
      </c>
      <c r="B147" s="58" t="s">
        <v>180</v>
      </c>
      <c r="C147" s="170" t="s">
        <v>177</v>
      </c>
      <c r="D147" s="43">
        <v>38649362.380000003</v>
      </c>
      <c r="E147" s="46">
        <v>45992.74</v>
      </c>
      <c r="F147" s="45">
        <v>1</v>
      </c>
      <c r="G147" s="40">
        <v>2</v>
      </c>
      <c r="H147" s="48"/>
      <c r="I147" s="48">
        <v>0</v>
      </c>
      <c r="J147" s="170" t="s">
        <v>22</v>
      </c>
      <c r="K147" s="170" t="s">
        <v>38</v>
      </c>
      <c r="L147" s="100" t="s">
        <v>165</v>
      </c>
      <c r="M147" s="100" t="s">
        <v>172</v>
      </c>
      <c r="N147" s="169" t="s">
        <v>48</v>
      </c>
      <c r="P147" s="185"/>
      <c r="Q147" s="185"/>
      <c r="R147" s="141"/>
    </row>
    <row r="148" spans="1:67" s="8" customFormat="1" ht="70.8" customHeight="1">
      <c r="A148" s="47">
        <v>52</v>
      </c>
      <c r="B148" s="91" t="s">
        <v>187</v>
      </c>
      <c r="C148" s="170" t="s">
        <v>188</v>
      </c>
      <c r="D148" s="48">
        <v>67000</v>
      </c>
      <c r="E148" s="48">
        <f t="shared" ref="E148:E155" si="21">D148*1.19/1000</f>
        <v>79.73</v>
      </c>
      <c r="F148" s="102"/>
      <c r="G148" s="12">
        <v>2</v>
      </c>
      <c r="H148" s="48"/>
      <c r="I148" s="48">
        <f>E148</f>
        <v>79.73</v>
      </c>
      <c r="J148" s="170" t="s">
        <v>159</v>
      </c>
      <c r="K148" s="170" t="s">
        <v>42</v>
      </c>
      <c r="L148" s="170" t="s">
        <v>170</v>
      </c>
      <c r="M148" s="100" t="s">
        <v>170</v>
      </c>
      <c r="N148" s="100" t="s">
        <v>33</v>
      </c>
      <c r="O148" s="75"/>
      <c r="P148" s="172"/>
      <c r="Q148" s="172"/>
      <c r="R148" s="75"/>
      <c r="S148" s="75"/>
      <c r="T148" s="77"/>
      <c r="U148" s="78"/>
      <c r="V148" s="78"/>
      <c r="W148" s="75"/>
      <c r="X148" s="7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row>
    <row r="149" spans="1:67" s="8" customFormat="1" ht="70.8" customHeight="1">
      <c r="A149" s="47">
        <v>53</v>
      </c>
      <c r="B149" s="91" t="s">
        <v>187</v>
      </c>
      <c r="C149" s="170" t="s">
        <v>188</v>
      </c>
      <c r="D149" s="48">
        <v>67000</v>
      </c>
      <c r="E149" s="48">
        <f t="shared" si="21"/>
        <v>79.73</v>
      </c>
      <c r="F149" s="102"/>
      <c r="G149" s="12">
        <v>2</v>
      </c>
      <c r="H149" s="48"/>
      <c r="I149" s="48">
        <f>E149</f>
        <v>79.73</v>
      </c>
      <c r="J149" s="170" t="s">
        <v>159</v>
      </c>
      <c r="K149" s="170" t="s">
        <v>42</v>
      </c>
      <c r="L149" s="170" t="s">
        <v>170</v>
      </c>
      <c r="M149" s="100" t="s">
        <v>170</v>
      </c>
      <c r="N149" s="100" t="s">
        <v>33</v>
      </c>
      <c r="O149" s="75"/>
      <c r="P149" s="172"/>
      <c r="Q149" s="172"/>
      <c r="R149" s="118"/>
      <c r="S149" s="75"/>
      <c r="T149" s="77"/>
      <c r="U149" s="78"/>
      <c r="V149" s="78"/>
      <c r="W149" s="75"/>
      <c r="X149" s="7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row>
    <row r="150" spans="1:67" s="8" customFormat="1" ht="70.8" customHeight="1">
      <c r="A150" s="47">
        <v>54</v>
      </c>
      <c r="B150" s="91" t="s">
        <v>204</v>
      </c>
      <c r="C150" s="170" t="s">
        <v>188</v>
      </c>
      <c r="D150" s="48">
        <v>1880</v>
      </c>
      <c r="E150" s="48">
        <f t="shared" si="21"/>
        <v>2.2371999999999996</v>
      </c>
      <c r="F150" s="102"/>
      <c r="G150" s="12">
        <v>2</v>
      </c>
      <c r="H150" s="48"/>
      <c r="I150" s="48">
        <f>E150</f>
        <v>2.2371999999999996</v>
      </c>
      <c r="J150" s="170" t="s">
        <v>159</v>
      </c>
      <c r="K150" s="170" t="s">
        <v>42</v>
      </c>
      <c r="L150" s="170" t="s">
        <v>169</v>
      </c>
      <c r="M150" s="100" t="s">
        <v>169</v>
      </c>
      <c r="N150" s="100" t="s">
        <v>33</v>
      </c>
      <c r="O150" s="75"/>
      <c r="P150" s="172"/>
      <c r="Q150" s="172"/>
      <c r="R150" s="126"/>
      <c r="S150" s="75"/>
      <c r="T150" s="77"/>
      <c r="U150" s="78"/>
      <c r="V150" s="78"/>
      <c r="W150" s="75"/>
      <c r="X150" s="7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row>
    <row r="151" spans="1:67" s="8" customFormat="1" ht="61.8" customHeight="1">
      <c r="A151" s="47">
        <v>55</v>
      </c>
      <c r="B151" s="91" t="s">
        <v>207</v>
      </c>
      <c r="C151" s="170" t="s">
        <v>208</v>
      </c>
      <c r="D151" s="48">
        <v>130000</v>
      </c>
      <c r="E151" s="48">
        <f t="shared" si="21"/>
        <v>154.69999999999999</v>
      </c>
      <c r="F151" s="102" t="s">
        <v>194</v>
      </c>
      <c r="G151" s="12" t="s">
        <v>195</v>
      </c>
      <c r="H151" s="48"/>
      <c r="I151" s="48">
        <f>E151</f>
        <v>154.69999999999999</v>
      </c>
      <c r="J151" s="170" t="s">
        <v>21</v>
      </c>
      <c r="K151" s="170" t="s">
        <v>38</v>
      </c>
      <c r="L151" s="170" t="s">
        <v>169</v>
      </c>
      <c r="M151" s="100" t="s">
        <v>166</v>
      </c>
      <c r="N151" s="100" t="s">
        <v>32</v>
      </c>
      <c r="O151" s="75"/>
      <c r="P151" s="172"/>
      <c r="Q151" s="172"/>
      <c r="R151" s="150"/>
      <c r="S151" s="75"/>
      <c r="T151" s="77"/>
      <c r="U151" s="78"/>
      <c r="V151" s="78"/>
      <c r="W151" s="75"/>
      <c r="X151" s="7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row>
    <row r="152" spans="1:67" s="8" customFormat="1" ht="61.8" customHeight="1">
      <c r="A152" s="47">
        <v>56</v>
      </c>
      <c r="B152" s="9" t="s">
        <v>232</v>
      </c>
      <c r="C152" s="170" t="s">
        <v>218</v>
      </c>
      <c r="D152" s="48">
        <v>1678231.04</v>
      </c>
      <c r="E152" s="46">
        <f t="shared" si="21"/>
        <v>1997.0949376000001</v>
      </c>
      <c r="F152" s="45">
        <v>1</v>
      </c>
      <c r="G152" s="40">
        <v>2</v>
      </c>
      <c r="H152" s="48">
        <v>0</v>
      </c>
      <c r="I152" s="48">
        <v>0</v>
      </c>
      <c r="J152" s="170" t="s">
        <v>22</v>
      </c>
      <c r="K152" s="170" t="s">
        <v>38</v>
      </c>
      <c r="L152" s="49" t="s">
        <v>190</v>
      </c>
      <c r="M152" s="49" t="s">
        <v>165</v>
      </c>
      <c r="N152" s="169" t="s">
        <v>48</v>
      </c>
      <c r="O152" s="75"/>
      <c r="P152" s="172"/>
      <c r="Q152" s="172"/>
      <c r="R152" s="182"/>
      <c r="S152" s="182"/>
      <c r="T152" s="204"/>
      <c r="U152" s="204"/>
      <c r="V152" s="78"/>
      <c r="W152" s="75"/>
      <c r="X152" s="7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row>
    <row r="153" spans="1:67" s="8" customFormat="1" ht="61.8" customHeight="1">
      <c r="A153" s="47">
        <v>57</v>
      </c>
      <c r="B153" s="9" t="s">
        <v>231</v>
      </c>
      <c r="C153" s="170" t="s">
        <v>218</v>
      </c>
      <c r="D153" s="48">
        <v>3776462.08</v>
      </c>
      <c r="E153" s="46">
        <f t="shared" si="21"/>
        <v>4493.9898751999999</v>
      </c>
      <c r="F153" s="45">
        <v>1</v>
      </c>
      <c r="G153" s="40">
        <v>2</v>
      </c>
      <c r="H153" s="48">
        <v>0</v>
      </c>
      <c r="I153" s="48">
        <v>0</v>
      </c>
      <c r="J153" s="170" t="s">
        <v>22</v>
      </c>
      <c r="K153" s="170" t="s">
        <v>38</v>
      </c>
      <c r="L153" s="49" t="s">
        <v>190</v>
      </c>
      <c r="M153" s="49" t="s">
        <v>165</v>
      </c>
      <c r="N153" s="169" t="s">
        <v>48</v>
      </c>
      <c r="O153" s="75"/>
      <c r="P153" s="172"/>
      <c r="Q153" s="172"/>
      <c r="R153" s="182"/>
      <c r="S153" s="182"/>
      <c r="T153" s="204"/>
      <c r="U153" s="204"/>
      <c r="V153" s="78"/>
      <c r="W153" s="75"/>
      <c r="X153" s="7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row>
    <row r="154" spans="1:67" s="8" customFormat="1" ht="61.8" customHeight="1">
      <c r="A154" s="47">
        <v>58</v>
      </c>
      <c r="B154" s="9" t="s">
        <v>230</v>
      </c>
      <c r="C154" s="170" t="s">
        <v>219</v>
      </c>
      <c r="D154" s="48">
        <v>1297019.04</v>
      </c>
      <c r="E154" s="46">
        <f t="shared" si="21"/>
        <v>1543.4526576000001</v>
      </c>
      <c r="F154" s="45">
        <v>1</v>
      </c>
      <c r="G154" s="40">
        <v>2</v>
      </c>
      <c r="H154" s="48">
        <v>0</v>
      </c>
      <c r="I154" s="48">
        <v>0</v>
      </c>
      <c r="J154" s="170" t="s">
        <v>22</v>
      </c>
      <c r="K154" s="170" t="s">
        <v>38</v>
      </c>
      <c r="L154" s="49" t="s">
        <v>167</v>
      </c>
      <c r="M154" s="49" t="s">
        <v>174</v>
      </c>
      <c r="N154" s="169" t="s">
        <v>48</v>
      </c>
      <c r="O154" s="75"/>
      <c r="P154" s="172"/>
      <c r="Q154" s="172"/>
      <c r="R154" s="140"/>
      <c r="S154" s="75"/>
      <c r="T154" s="77"/>
      <c r="U154" s="78"/>
      <c r="V154" s="78"/>
      <c r="W154" s="75"/>
      <c r="X154" s="7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row>
    <row r="155" spans="1:67" s="8" customFormat="1" ht="79.8" customHeight="1">
      <c r="A155" s="47">
        <v>59</v>
      </c>
      <c r="B155" s="91" t="s">
        <v>204</v>
      </c>
      <c r="C155" s="170" t="s">
        <v>188</v>
      </c>
      <c r="D155" s="48">
        <v>1500</v>
      </c>
      <c r="E155" s="48">
        <f t="shared" si="21"/>
        <v>1.7849999999999999</v>
      </c>
      <c r="F155" s="102"/>
      <c r="G155" s="12" t="s">
        <v>195</v>
      </c>
      <c r="H155" s="48"/>
      <c r="I155" s="48">
        <f>E155</f>
        <v>1.7849999999999999</v>
      </c>
      <c r="J155" s="170" t="s">
        <v>159</v>
      </c>
      <c r="K155" s="170" t="s">
        <v>42</v>
      </c>
      <c r="L155" s="170" t="s">
        <v>172</v>
      </c>
      <c r="M155" s="100" t="s">
        <v>172</v>
      </c>
      <c r="N155" s="100" t="s">
        <v>33</v>
      </c>
      <c r="O155" s="75"/>
      <c r="P155" s="172"/>
      <c r="Q155" s="172"/>
      <c r="R155" s="146"/>
      <c r="S155" s="75"/>
      <c r="T155" s="77"/>
      <c r="U155" s="78"/>
      <c r="V155" s="78"/>
      <c r="W155" s="75"/>
      <c r="X155" s="7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row>
    <row r="156" spans="1:67" s="8" customFormat="1" ht="73.2" customHeight="1">
      <c r="A156" s="47">
        <v>60</v>
      </c>
      <c r="B156" s="91" t="s">
        <v>204</v>
      </c>
      <c r="C156" s="170" t="s">
        <v>188</v>
      </c>
      <c r="D156" s="48">
        <v>1500</v>
      </c>
      <c r="E156" s="48">
        <f t="shared" ref="E156:E219" si="22">D156*1.19/1000</f>
        <v>1.7849999999999999</v>
      </c>
      <c r="F156" s="102"/>
      <c r="G156" s="12" t="s">
        <v>195</v>
      </c>
      <c r="H156" s="48"/>
      <c r="I156" s="48">
        <f>E156</f>
        <v>1.7849999999999999</v>
      </c>
      <c r="J156" s="170" t="s">
        <v>159</v>
      </c>
      <c r="K156" s="170" t="s">
        <v>42</v>
      </c>
      <c r="L156" s="170" t="s">
        <v>172</v>
      </c>
      <c r="M156" s="100" t="s">
        <v>172</v>
      </c>
      <c r="N156" s="100" t="s">
        <v>33</v>
      </c>
      <c r="O156" s="75"/>
      <c r="P156" s="172"/>
      <c r="Q156" s="172"/>
      <c r="R156" s="146"/>
      <c r="S156" s="75"/>
      <c r="T156" s="77"/>
      <c r="U156" s="78"/>
      <c r="V156" s="78"/>
      <c r="W156" s="75"/>
      <c r="X156" s="7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row>
    <row r="157" spans="1:67" s="8" customFormat="1" ht="73.2" customHeight="1">
      <c r="A157" s="47">
        <v>61</v>
      </c>
      <c r="B157" s="58" t="s">
        <v>227</v>
      </c>
      <c r="C157" s="170" t="s">
        <v>31</v>
      </c>
      <c r="D157" s="43">
        <v>4399976.24</v>
      </c>
      <c r="E157" s="46">
        <f t="shared" si="22"/>
        <v>5235.9717256000004</v>
      </c>
      <c r="F157" s="45">
        <v>1</v>
      </c>
      <c r="G157" s="40">
        <v>2</v>
      </c>
      <c r="H157" s="48">
        <v>0</v>
      </c>
      <c r="I157" s="48">
        <v>0</v>
      </c>
      <c r="J157" s="170" t="s">
        <v>22</v>
      </c>
      <c r="K157" s="170" t="s">
        <v>38</v>
      </c>
      <c r="L157" s="100" t="s">
        <v>173</v>
      </c>
      <c r="M157" s="100" t="s">
        <v>191</v>
      </c>
      <c r="N157" s="169" t="s">
        <v>30</v>
      </c>
      <c r="O157" s="75"/>
      <c r="P157" s="172"/>
      <c r="Q157" s="172"/>
      <c r="R157" s="146"/>
      <c r="S157" s="75"/>
      <c r="T157" s="77"/>
      <c r="U157" s="78"/>
      <c r="V157" s="78"/>
      <c r="W157" s="75"/>
      <c r="X157" s="7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row>
    <row r="158" spans="1:67" s="8" customFormat="1" ht="73.2" customHeight="1">
      <c r="A158" s="47">
        <v>62</v>
      </c>
      <c r="B158" s="58" t="s">
        <v>228</v>
      </c>
      <c r="C158" s="170" t="s">
        <v>31</v>
      </c>
      <c r="D158" s="43">
        <v>523199.2</v>
      </c>
      <c r="E158" s="46">
        <f t="shared" si="22"/>
        <v>622.60704799999996</v>
      </c>
      <c r="F158" s="45">
        <v>1</v>
      </c>
      <c r="G158" s="40">
        <v>2</v>
      </c>
      <c r="H158" s="48">
        <v>0</v>
      </c>
      <c r="I158" s="48">
        <v>0</v>
      </c>
      <c r="J158" s="170" t="s">
        <v>22</v>
      </c>
      <c r="K158" s="170" t="s">
        <v>38</v>
      </c>
      <c r="L158" s="100" t="s">
        <v>173</v>
      </c>
      <c r="M158" s="100" t="s">
        <v>191</v>
      </c>
      <c r="N158" s="169" t="s">
        <v>30</v>
      </c>
      <c r="O158" s="75"/>
      <c r="P158" s="172"/>
      <c r="Q158" s="172"/>
      <c r="R158" s="147"/>
      <c r="S158" s="75"/>
      <c r="T158" s="77"/>
      <c r="U158" s="78"/>
      <c r="V158" s="78"/>
      <c r="W158" s="75"/>
      <c r="X158" s="7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row>
    <row r="159" spans="1:67" s="8" customFormat="1" ht="57.6" customHeight="1">
      <c r="A159" s="47">
        <v>63</v>
      </c>
      <c r="B159" s="11" t="s">
        <v>358</v>
      </c>
      <c r="C159" s="170" t="s">
        <v>359</v>
      </c>
      <c r="D159" s="48">
        <v>27000</v>
      </c>
      <c r="E159" s="46">
        <f t="shared" si="22"/>
        <v>32.130000000000003</v>
      </c>
      <c r="F159" s="45">
        <v>1</v>
      </c>
      <c r="G159" s="45">
        <v>2</v>
      </c>
      <c r="H159" s="46"/>
      <c r="I159" s="55">
        <v>32.130000000000003</v>
      </c>
      <c r="J159" s="170" t="s">
        <v>242</v>
      </c>
      <c r="K159" s="170" t="s">
        <v>42</v>
      </c>
      <c r="L159" s="49" t="s">
        <v>168</v>
      </c>
      <c r="M159" s="49" t="s">
        <v>168</v>
      </c>
      <c r="N159" s="169" t="s">
        <v>26</v>
      </c>
      <c r="O159" s="7"/>
      <c r="P159" s="7"/>
      <c r="Q159" s="7"/>
      <c r="R159" s="7"/>
      <c r="S159" s="7"/>
      <c r="T159" s="7"/>
      <c r="U159" s="7"/>
      <c r="V159" s="7"/>
      <c r="W159" s="7"/>
      <c r="X159" s="7"/>
      <c r="Y159" s="7"/>
      <c r="Z159" s="7"/>
      <c r="AA159" s="7"/>
      <c r="AB159" s="7"/>
      <c r="AC159" s="7"/>
      <c r="AD159" s="7"/>
      <c r="AE159" s="7"/>
      <c r="AF159" s="7"/>
      <c r="AG159" s="7"/>
      <c r="AH159" s="7"/>
      <c r="AI159" s="7"/>
      <c r="AJ159" s="7"/>
    </row>
    <row r="160" spans="1:67" s="8" customFormat="1" ht="47.4" customHeight="1">
      <c r="A160" s="47">
        <v>64</v>
      </c>
      <c r="B160" s="11" t="s">
        <v>360</v>
      </c>
      <c r="C160" s="170" t="s">
        <v>359</v>
      </c>
      <c r="D160" s="55">
        <v>27000</v>
      </c>
      <c r="E160" s="55">
        <f t="shared" si="22"/>
        <v>32.130000000000003</v>
      </c>
      <c r="F160" s="47">
        <v>1</v>
      </c>
      <c r="G160" s="47">
        <v>2</v>
      </c>
      <c r="H160" s="55"/>
      <c r="I160" s="55">
        <v>32.130000000000003</v>
      </c>
      <c r="J160" s="170" t="s">
        <v>242</v>
      </c>
      <c r="K160" s="170" t="s">
        <v>42</v>
      </c>
      <c r="L160" s="56" t="s">
        <v>168</v>
      </c>
      <c r="M160" s="56" t="s">
        <v>168</v>
      </c>
      <c r="N160" s="57" t="s">
        <v>26</v>
      </c>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row>
    <row r="161" spans="1:51" s="8" customFormat="1" ht="59.4" customHeight="1">
      <c r="A161" s="47">
        <v>65</v>
      </c>
      <c r="B161" s="58" t="s">
        <v>361</v>
      </c>
      <c r="C161" s="170" t="s">
        <v>362</v>
      </c>
      <c r="D161" s="43">
        <v>32224.37</v>
      </c>
      <c r="E161" s="46">
        <f t="shared" si="22"/>
        <v>38.347000299999998</v>
      </c>
      <c r="F161" s="45">
        <v>1</v>
      </c>
      <c r="G161" s="40">
        <v>2</v>
      </c>
      <c r="H161" s="48">
        <v>0</v>
      </c>
      <c r="I161" s="48"/>
      <c r="J161" s="170" t="s">
        <v>242</v>
      </c>
      <c r="K161" s="170" t="s">
        <v>42</v>
      </c>
      <c r="L161" s="49" t="s">
        <v>169</v>
      </c>
      <c r="M161" s="49" t="s">
        <v>169</v>
      </c>
      <c r="N161" s="169" t="s">
        <v>26</v>
      </c>
      <c r="O161" s="6"/>
      <c r="P161" s="176"/>
      <c r="Q161" s="17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row>
    <row r="162" spans="1:51" s="8" customFormat="1" ht="47.4" customHeight="1">
      <c r="A162" s="47">
        <v>66</v>
      </c>
      <c r="B162" s="58" t="s">
        <v>363</v>
      </c>
      <c r="C162" s="170" t="s">
        <v>359</v>
      </c>
      <c r="D162" s="43">
        <v>27000</v>
      </c>
      <c r="E162" s="46">
        <f t="shared" si="22"/>
        <v>32.130000000000003</v>
      </c>
      <c r="F162" s="45">
        <v>1</v>
      </c>
      <c r="G162" s="40">
        <v>2</v>
      </c>
      <c r="H162" s="48"/>
      <c r="I162" s="48">
        <v>32.130000000000003</v>
      </c>
      <c r="J162" s="170" t="s">
        <v>242</v>
      </c>
      <c r="K162" s="170" t="s">
        <v>42</v>
      </c>
      <c r="L162" s="49" t="s">
        <v>167</v>
      </c>
      <c r="M162" s="49" t="s">
        <v>167</v>
      </c>
      <c r="N162" s="169" t="s">
        <v>26</v>
      </c>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row>
    <row r="163" spans="1:51" s="8" customFormat="1" ht="47.4" customHeight="1">
      <c r="A163" s="47">
        <v>67</v>
      </c>
      <c r="B163" s="58" t="s">
        <v>364</v>
      </c>
      <c r="C163" s="170" t="s">
        <v>359</v>
      </c>
      <c r="D163" s="43">
        <v>27000</v>
      </c>
      <c r="E163" s="46">
        <f t="shared" si="22"/>
        <v>32.130000000000003</v>
      </c>
      <c r="F163" s="45">
        <v>1</v>
      </c>
      <c r="G163" s="40">
        <v>2</v>
      </c>
      <c r="H163" s="48"/>
      <c r="I163" s="48">
        <v>32.130000000000003</v>
      </c>
      <c r="J163" s="170" t="s">
        <v>242</v>
      </c>
      <c r="K163" s="170" t="s">
        <v>42</v>
      </c>
      <c r="L163" s="49" t="s">
        <v>167</v>
      </c>
      <c r="M163" s="49" t="s">
        <v>167</v>
      </c>
      <c r="N163" s="169" t="s">
        <v>26</v>
      </c>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row>
    <row r="164" spans="1:51" s="8" customFormat="1" ht="47.4" customHeight="1">
      <c r="A164" s="47">
        <v>68</v>
      </c>
      <c r="B164" s="58" t="s">
        <v>365</v>
      </c>
      <c r="C164" s="170" t="s">
        <v>359</v>
      </c>
      <c r="D164" s="43">
        <v>27000</v>
      </c>
      <c r="E164" s="46">
        <f t="shared" si="22"/>
        <v>32.130000000000003</v>
      </c>
      <c r="F164" s="45">
        <v>1</v>
      </c>
      <c r="G164" s="40">
        <v>2</v>
      </c>
      <c r="H164" s="48"/>
      <c r="I164" s="48">
        <v>32.130000000000003</v>
      </c>
      <c r="J164" s="170" t="s">
        <v>242</v>
      </c>
      <c r="K164" s="170" t="s">
        <v>42</v>
      </c>
      <c r="L164" s="49" t="s">
        <v>167</v>
      </c>
      <c r="M164" s="49" t="s">
        <v>167</v>
      </c>
      <c r="N164" s="169" t="s">
        <v>26</v>
      </c>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row>
    <row r="165" spans="1:51" s="8" customFormat="1" ht="47.4" customHeight="1">
      <c r="A165" s="47">
        <v>69</v>
      </c>
      <c r="B165" s="58" t="s">
        <v>366</v>
      </c>
      <c r="C165" s="170" t="s">
        <v>359</v>
      </c>
      <c r="D165" s="43">
        <v>27000</v>
      </c>
      <c r="E165" s="46">
        <f t="shared" si="22"/>
        <v>32.130000000000003</v>
      </c>
      <c r="F165" s="45">
        <v>1</v>
      </c>
      <c r="G165" s="40">
        <v>2</v>
      </c>
      <c r="H165" s="48"/>
      <c r="I165" s="48">
        <v>32.130000000000003</v>
      </c>
      <c r="J165" s="170" t="s">
        <v>242</v>
      </c>
      <c r="K165" s="170" t="s">
        <v>42</v>
      </c>
      <c r="L165" s="49" t="s">
        <v>167</v>
      </c>
      <c r="M165" s="49" t="s">
        <v>167</v>
      </c>
      <c r="N165" s="169" t="s">
        <v>26</v>
      </c>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row>
    <row r="166" spans="1:51" s="8" customFormat="1" ht="47.4" customHeight="1">
      <c r="A166" s="47">
        <v>70</v>
      </c>
      <c r="B166" s="58" t="s">
        <v>367</v>
      </c>
      <c r="C166" s="170" t="s">
        <v>359</v>
      </c>
      <c r="D166" s="43">
        <v>27000</v>
      </c>
      <c r="E166" s="46">
        <f t="shared" si="22"/>
        <v>32.130000000000003</v>
      </c>
      <c r="F166" s="45">
        <v>1</v>
      </c>
      <c r="G166" s="40">
        <v>2</v>
      </c>
      <c r="H166" s="48"/>
      <c r="I166" s="48">
        <v>32.130000000000003</v>
      </c>
      <c r="J166" s="170" t="s">
        <v>242</v>
      </c>
      <c r="K166" s="170" t="s">
        <v>42</v>
      </c>
      <c r="L166" s="49" t="s">
        <v>169</v>
      </c>
      <c r="M166" s="49" t="s">
        <v>169</v>
      </c>
      <c r="N166" s="169" t="s">
        <v>26</v>
      </c>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row>
    <row r="167" spans="1:51" s="8" customFormat="1" ht="47.4" customHeight="1">
      <c r="A167" s="47">
        <v>71</v>
      </c>
      <c r="B167" s="58" t="s">
        <v>368</v>
      </c>
      <c r="C167" s="170" t="s">
        <v>359</v>
      </c>
      <c r="D167" s="43">
        <v>27000</v>
      </c>
      <c r="E167" s="46">
        <f t="shared" si="22"/>
        <v>32.130000000000003</v>
      </c>
      <c r="F167" s="45">
        <v>1</v>
      </c>
      <c r="G167" s="40">
        <v>2</v>
      </c>
      <c r="H167" s="48"/>
      <c r="I167" s="48">
        <v>32.130000000000003</v>
      </c>
      <c r="J167" s="170" t="s">
        <v>242</v>
      </c>
      <c r="K167" s="170" t="s">
        <v>42</v>
      </c>
      <c r="L167" s="49" t="s">
        <v>168</v>
      </c>
      <c r="M167" s="49" t="s">
        <v>168</v>
      </c>
      <c r="N167" s="169" t="s">
        <v>26</v>
      </c>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row>
    <row r="168" spans="1:51" s="8" customFormat="1" ht="47.4" customHeight="1">
      <c r="A168" s="47">
        <v>72</v>
      </c>
      <c r="B168" s="58" t="s">
        <v>369</v>
      </c>
      <c r="C168" s="170" t="s">
        <v>359</v>
      </c>
      <c r="D168" s="43">
        <v>27000</v>
      </c>
      <c r="E168" s="46">
        <f t="shared" si="22"/>
        <v>32.130000000000003</v>
      </c>
      <c r="F168" s="45">
        <v>1</v>
      </c>
      <c r="G168" s="40">
        <v>2</v>
      </c>
      <c r="H168" s="48"/>
      <c r="I168" s="48">
        <v>32.130000000000003</v>
      </c>
      <c r="J168" s="170" t="s">
        <v>242</v>
      </c>
      <c r="K168" s="170" t="s">
        <v>42</v>
      </c>
      <c r="L168" s="49" t="s">
        <v>172</v>
      </c>
      <c r="M168" s="49" t="s">
        <v>172</v>
      </c>
      <c r="N168" s="169" t="s">
        <v>26</v>
      </c>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row>
    <row r="169" spans="1:51" s="8" customFormat="1" ht="52.2" customHeight="1">
      <c r="A169" s="47">
        <v>73</v>
      </c>
      <c r="B169" s="58" t="s">
        <v>370</v>
      </c>
      <c r="C169" s="170" t="s">
        <v>359</v>
      </c>
      <c r="D169" s="43">
        <v>27000</v>
      </c>
      <c r="E169" s="46">
        <f t="shared" si="22"/>
        <v>32.130000000000003</v>
      </c>
      <c r="F169" s="45">
        <v>1</v>
      </c>
      <c r="G169" s="40">
        <v>2</v>
      </c>
      <c r="H169" s="48"/>
      <c r="I169" s="48">
        <v>32.130000000000003</v>
      </c>
      <c r="J169" s="170" t="s">
        <v>242</v>
      </c>
      <c r="K169" s="170" t="s">
        <v>42</v>
      </c>
      <c r="L169" s="49" t="s">
        <v>172</v>
      </c>
      <c r="M169" s="49" t="s">
        <v>172</v>
      </c>
      <c r="N169" s="169" t="s">
        <v>26</v>
      </c>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row>
    <row r="170" spans="1:51" s="8" customFormat="1" ht="62.4" customHeight="1">
      <c r="A170" s="47">
        <v>74</v>
      </c>
      <c r="B170" s="58" t="s">
        <v>371</v>
      </c>
      <c r="C170" s="170" t="s">
        <v>372</v>
      </c>
      <c r="D170" s="43">
        <v>72268.91</v>
      </c>
      <c r="E170" s="46">
        <f t="shared" si="22"/>
        <v>86.000002900000013</v>
      </c>
      <c r="F170" s="45">
        <v>1</v>
      </c>
      <c r="G170" s="40">
        <v>2</v>
      </c>
      <c r="H170" s="48">
        <v>0</v>
      </c>
      <c r="I170" s="48"/>
      <c r="J170" s="170" t="s">
        <v>242</v>
      </c>
      <c r="K170" s="170" t="s">
        <v>42</v>
      </c>
      <c r="L170" s="49" t="s">
        <v>172</v>
      </c>
      <c r="M170" s="49" t="s">
        <v>172</v>
      </c>
      <c r="N170" s="169" t="s">
        <v>26</v>
      </c>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row>
    <row r="171" spans="1:51" s="8" customFormat="1" ht="66.599999999999994" customHeight="1">
      <c r="A171" s="47">
        <v>75</v>
      </c>
      <c r="B171" s="58" t="s">
        <v>373</v>
      </c>
      <c r="C171" s="170" t="s">
        <v>372</v>
      </c>
      <c r="D171" s="43">
        <v>72268.91</v>
      </c>
      <c r="E171" s="46">
        <f t="shared" si="22"/>
        <v>86.000002900000013</v>
      </c>
      <c r="F171" s="45">
        <v>1</v>
      </c>
      <c r="G171" s="40">
        <v>2</v>
      </c>
      <c r="H171" s="48">
        <v>0</v>
      </c>
      <c r="I171" s="48"/>
      <c r="J171" s="170" t="s">
        <v>242</v>
      </c>
      <c r="K171" s="170" t="s">
        <v>42</v>
      </c>
      <c r="L171" s="49" t="s">
        <v>169</v>
      </c>
      <c r="M171" s="49" t="s">
        <v>169</v>
      </c>
      <c r="N171" s="169" t="s">
        <v>26</v>
      </c>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row>
    <row r="172" spans="1:51" s="8" customFormat="1" ht="62.4" customHeight="1">
      <c r="A172" s="47">
        <v>76</v>
      </c>
      <c r="B172" s="58" t="s">
        <v>374</v>
      </c>
      <c r="C172" s="170" t="s">
        <v>362</v>
      </c>
      <c r="D172" s="43">
        <v>10504.2</v>
      </c>
      <c r="E172" s="46">
        <f t="shared" si="22"/>
        <v>12.499998</v>
      </c>
      <c r="F172" s="45">
        <v>1</v>
      </c>
      <c r="G172" s="40">
        <v>2</v>
      </c>
      <c r="H172" s="48">
        <v>0</v>
      </c>
      <c r="I172" s="48"/>
      <c r="J172" s="170" t="s">
        <v>242</v>
      </c>
      <c r="K172" s="170" t="s">
        <v>42</v>
      </c>
      <c r="L172" s="49" t="s">
        <v>167</v>
      </c>
      <c r="M172" s="49" t="s">
        <v>167</v>
      </c>
      <c r="N172" s="169" t="s">
        <v>26</v>
      </c>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row>
    <row r="173" spans="1:51" s="8" customFormat="1" ht="63.6" customHeight="1">
      <c r="A173" s="47">
        <v>77</v>
      </c>
      <c r="B173" s="11" t="s">
        <v>375</v>
      </c>
      <c r="C173" s="170" t="s">
        <v>376</v>
      </c>
      <c r="D173" s="55">
        <v>66625</v>
      </c>
      <c r="E173" s="55">
        <f t="shared" si="22"/>
        <v>79.283749999999998</v>
      </c>
      <c r="F173" s="47"/>
      <c r="G173" s="47">
        <v>2</v>
      </c>
      <c r="H173" s="55"/>
      <c r="I173" s="55">
        <v>30.76</v>
      </c>
      <c r="J173" s="170" t="s">
        <v>242</v>
      </c>
      <c r="K173" s="170" t="s">
        <v>42</v>
      </c>
      <c r="L173" s="56" t="s">
        <v>165</v>
      </c>
      <c r="M173" s="56" t="s">
        <v>165</v>
      </c>
      <c r="N173" s="57" t="s">
        <v>293</v>
      </c>
      <c r="O173" s="7"/>
      <c r="P173" s="7"/>
      <c r="Q173" s="7"/>
      <c r="R173" s="7"/>
      <c r="S173" s="7"/>
      <c r="T173" s="7"/>
      <c r="U173" s="7"/>
      <c r="V173" s="7"/>
      <c r="W173" s="7"/>
      <c r="X173" s="7"/>
      <c r="Y173" s="7"/>
      <c r="Z173" s="7"/>
      <c r="AA173" s="7"/>
      <c r="AB173" s="7"/>
      <c r="AC173" s="7"/>
      <c r="AD173" s="7"/>
      <c r="AE173" s="7"/>
      <c r="AF173" s="7"/>
      <c r="AG173" s="7"/>
      <c r="AH173" s="7"/>
      <c r="AI173" s="7"/>
      <c r="AJ173" s="7"/>
    </row>
    <row r="174" spans="1:51" s="8" customFormat="1" ht="48.6" customHeight="1">
      <c r="A174" s="47">
        <v>78</v>
      </c>
      <c r="B174" s="11" t="s">
        <v>377</v>
      </c>
      <c r="C174" s="170" t="s">
        <v>376</v>
      </c>
      <c r="D174" s="55">
        <v>18150</v>
      </c>
      <c r="E174" s="55">
        <f t="shared" si="22"/>
        <v>21.598500000000001</v>
      </c>
      <c r="F174" s="47"/>
      <c r="G174" s="47">
        <v>2</v>
      </c>
      <c r="H174" s="55"/>
      <c r="I174" s="55">
        <v>13.3</v>
      </c>
      <c r="J174" s="170" t="s">
        <v>242</v>
      </c>
      <c r="K174" s="170" t="s">
        <v>42</v>
      </c>
      <c r="L174" s="56" t="s">
        <v>165</v>
      </c>
      <c r="M174" s="56" t="s">
        <v>165</v>
      </c>
      <c r="N174" s="57" t="s">
        <v>293</v>
      </c>
      <c r="O174" s="7"/>
      <c r="P174" s="7"/>
      <c r="Q174" s="7"/>
      <c r="R174" s="7"/>
      <c r="S174" s="7"/>
      <c r="T174" s="7"/>
      <c r="U174" s="7"/>
      <c r="V174" s="7"/>
      <c r="W174" s="7"/>
      <c r="X174" s="7"/>
      <c r="Y174" s="7"/>
      <c r="Z174" s="7"/>
      <c r="AA174" s="7"/>
      <c r="AB174" s="7"/>
      <c r="AC174" s="7"/>
      <c r="AD174" s="7"/>
      <c r="AE174" s="7"/>
      <c r="AF174" s="7"/>
      <c r="AG174" s="7"/>
      <c r="AH174" s="7"/>
      <c r="AI174" s="7"/>
      <c r="AJ174" s="7"/>
    </row>
    <row r="175" spans="1:51" s="8" customFormat="1" ht="53.4" customHeight="1">
      <c r="A175" s="47">
        <v>79</v>
      </c>
      <c r="B175" s="11" t="s">
        <v>378</v>
      </c>
      <c r="C175" s="170" t="s">
        <v>379</v>
      </c>
      <c r="D175" s="55">
        <v>21008.400000000001</v>
      </c>
      <c r="E175" s="55">
        <f t="shared" si="22"/>
        <v>24.999995999999999</v>
      </c>
      <c r="F175" s="47"/>
      <c r="G175" s="47">
        <v>2</v>
      </c>
      <c r="H175" s="55"/>
      <c r="I175" s="55">
        <f>E175</f>
        <v>24.999995999999999</v>
      </c>
      <c r="J175" s="170" t="s">
        <v>242</v>
      </c>
      <c r="K175" s="170" t="s">
        <v>42</v>
      </c>
      <c r="L175" s="56" t="s">
        <v>168</v>
      </c>
      <c r="M175" s="56" t="s">
        <v>168</v>
      </c>
      <c r="N175" s="57" t="s">
        <v>293</v>
      </c>
      <c r="O175" s="7"/>
      <c r="P175" s="7"/>
      <c r="Q175" s="7"/>
      <c r="R175" s="7"/>
      <c r="S175" s="7"/>
      <c r="T175" s="7"/>
      <c r="U175" s="7"/>
      <c r="V175" s="7"/>
      <c r="W175" s="7"/>
      <c r="X175" s="7"/>
      <c r="Y175" s="7"/>
      <c r="Z175" s="7"/>
      <c r="AA175" s="7"/>
      <c r="AB175" s="7"/>
      <c r="AC175" s="7"/>
      <c r="AD175" s="7"/>
      <c r="AE175" s="7"/>
      <c r="AF175" s="7"/>
      <c r="AG175" s="7"/>
      <c r="AH175" s="7"/>
      <c r="AI175" s="7"/>
      <c r="AJ175" s="7"/>
    </row>
    <row r="176" spans="1:51" s="8" customFormat="1" ht="45" customHeight="1">
      <c r="A176" s="47">
        <v>80</v>
      </c>
      <c r="B176" s="11" t="s">
        <v>380</v>
      </c>
      <c r="C176" s="170" t="s">
        <v>381</v>
      </c>
      <c r="D176" s="55">
        <v>92410</v>
      </c>
      <c r="E176" s="55">
        <f t="shared" si="22"/>
        <v>109.9679</v>
      </c>
      <c r="F176" s="47"/>
      <c r="G176" s="47">
        <v>2</v>
      </c>
      <c r="H176" s="55"/>
      <c r="I176" s="55">
        <f>E176</f>
        <v>109.9679</v>
      </c>
      <c r="J176" s="170" t="s">
        <v>242</v>
      </c>
      <c r="K176" s="170" t="s">
        <v>42</v>
      </c>
      <c r="L176" s="56" t="s">
        <v>168</v>
      </c>
      <c r="M176" s="56" t="s">
        <v>168</v>
      </c>
      <c r="N176" s="57" t="s">
        <v>293</v>
      </c>
      <c r="O176" s="7"/>
      <c r="P176" s="7"/>
      <c r="Q176" s="7"/>
      <c r="R176" s="7"/>
      <c r="S176" s="7"/>
      <c r="T176" s="7"/>
      <c r="U176" s="7"/>
      <c r="V176" s="7"/>
      <c r="W176" s="7"/>
      <c r="X176" s="7"/>
      <c r="Y176" s="7"/>
      <c r="Z176" s="7"/>
      <c r="AA176" s="7"/>
      <c r="AB176" s="7"/>
      <c r="AC176" s="7"/>
      <c r="AD176" s="7"/>
      <c r="AE176" s="7"/>
      <c r="AF176" s="7"/>
      <c r="AG176" s="7"/>
      <c r="AH176" s="7"/>
      <c r="AI176" s="7"/>
      <c r="AJ176" s="7"/>
    </row>
    <row r="177" spans="1:51" s="8" customFormat="1" ht="44.4" customHeight="1">
      <c r="A177" s="47">
        <v>81</v>
      </c>
      <c r="B177" s="11" t="s">
        <v>382</v>
      </c>
      <c r="C177" s="170" t="s">
        <v>383</v>
      </c>
      <c r="D177" s="55">
        <v>30000</v>
      </c>
      <c r="E177" s="55">
        <f t="shared" si="22"/>
        <v>35.700000000000003</v>
      </c>
      <c r="F177" s="47">
        <v>1</v>
      </c>
      <c r="G177" s="47">
        <v>2</v>
      </c>
      <c r="H177" s="55">
        <v>0</v>
      </c>
      <c r="I177" s="55"/>
      <c r="J177" s="170" t="s">
        <v>242</v>
      </c>
      <c r="K177" s="170" t="s">
        <v>42</v>
      </c>
      <c r="L177" s="100" t="s">
        <v>170</v>
      </c>
      <c r="M177" s="100" t="s">
        <v>170</v>
      </c>
      <c r="N177" s="57" t="s">
        <v>48</v>
      </c>
      <c r="O177" s="7"/>
      <c r="P177" s="7"/>
      <c r="Q177" s="7"/>
      <c r="R177" s="7"/>
      <c r="S177" s="7"/>
      <c r="T177" s="7"/>
      <c r="U177" s="7"/>
      <c r="V177" s="7"/>
      <c r="W177" s="7"/>
      <c r="X177" s="7"/>
      <c r="Y177" s="7"/>
      <c r="Z177" s="7"/>
      <c r="AA177" s="7"/>
      <c r="AB177" s="7"/>
      <c r="AC177" s="7"/>
      <c r="AD177" s="7"/>
      <c r="AE177" s="7"/>
      <c r="AF177" s="7"/>
      <c r="AG177" s="7"/>
      <c r="AH177" s="7"/>
      <c r="AI177" s="7"/>
      <c r="AJ177" s="7"/>
    </row>
    <row r="178" spans="1:51" s="8" customFormat="1" ht="45" customHeight="1">
      <c r="A178" s="47">
        <v>82</v>
      </c>
      <c r="B178" s="11" t="s">
        <v>384</v>
      </c>
      <c r="C178" s="170" t="s">
        <v>385</v>
      </c>
      <c r="D178" s="55">
        <v>3600</v>
      </c>
      <c r="E178" s="55">
        <f t="shared" si="22"/>
        <v>4.2839999999999998</v>
      </c>
      <c r="F178" s="47"/>
      <c r="G178" s="47">
        <v>2</v>
      </c>
      <c r="H178" s="55"/>
      <c r="I178" s="55">
        <v>0</v>
      </c>
      <c r="J178" s="170" t="s">
        <v>242</v>
      </c>
      <c r="K178" s="170" t="s">
        <v>42</v>
      </c>
      <c r="L178" s="100" t="s">
        <v>172</v>
      </c>
      <c r="M178" s="100" t="s">
        <v>172</v>
      </c>
      <c r="N178" s="57" t="s">
        <v>48</v>
      </c>
      <c r="O178" s="7"/>
      <c r="P178" s="7"/>
      <c r="Q178" s="7"/>
      <c r="R178" s="7"/>
      <c r="S178" s="7"/>
      <c r="T178" s="7"/>
      <c r="U178" s="7"/>
      <c r="V178" s="7"/>
      <c r="W178" s="7"/>
      <c r="X178" s="7"/>
      <c r="Y178" s="7"/>
      <c r="Z178" s="7"/>
      <c r="AA178" s="7"/>
      <c r="AB178" s="7"/>
      <c r="AC178" s="7"/>
      <c r="AD178" s="7"/>
      <c r="AE178" s="7"/>
      <c r="AF178" s="7"/>
      <c r="AG178" s="7"/>
      <c r="AH178" s="7"/>
      <c r="AI178" s="7"/>
      <c r="AJ178" s="7"/>
    </row>
    <row r="179" spans="1:51" s="8" customFormat="1" ht="48.6" customHeight="1">
      <c r="A179" s="47">
        <v>83</v>
      </c>
      <c r="B179" s="11" t="s">
        <v>386</v>
      </c>
      <c r="C179" s="170" t="s">
        <v>387</v>
      </c>
      <c r="D179" s="55">
        <v>50050</v>
      </c>
      <c r="E179" s="55">
        <f t="shared" si="22"/>
        <v>59.5595</v>
      </c>
      <c r="F179" s="47"/>
      <c r="G179" s="47">
        <v>2</v>
      </c>
      <c r="H179" s="55"/>
      <c r="I179" s="55">
        <v>38.32</v>
      </c>
      <c r="J179" s="170" t="s">
        <v>242</v>
      </c>
      <c r="K179" s="170" t="s">
        <v>42</v>
      </c>
      <c r="L179" s="100" t="s">
        <v>170</v>
      </c>
      <c r="M179" s="100" t="s">
        <v>170</v>
      </c>
      <c r="N179" s="57" t="s">
        <v>48</v>
      </c>
      <c r="O179" s="7"/>
      <c r="P179" s="129"/>
      <c r="Q179" s="7"/>
      <c r="R179" s="7"/>
      <c r="S179" s="7"/>
      <c r="T179" s="7"/>
      <c r="U179" s="7"/>
      <c r="V179" s="7"/>
      <c r="W179" s="7"/>
      <c r="X179" s="7"/>
      <c r="Y179" s="7"/>
      <c r="Z179" s="7"/>
      <c r="AA179" s="7"/>
      <c r="AB179" s="7"/>
      <c r="AC179" s="7"/>
      <c r="AD179" s="7"/>
      <c r="AE179" s="7"/>
      <c r="AF179" s="7"/>
      <c r="AG179" s="7"/>
      <c r="AH179" s="7"/>
      <c r="AI179" s="7"/>
      <c r="AJ179" s="7"/>
    </row>
    <row r="180" spans="1:51" s="8" customFormat="1" ht="52.2" customHeight="1">
      <c r="A180" s="47">
        <v>84</v>
      </c>
      <c r="B180" s="11" t="s">
        <v>388</v>
      </c>
      <c r="C180" s="170" t="s">
        <v>389</v>
      </c>
      <c r="D180" s="48">
        <v>104995.39</v>
      </c>
      <c r="E180" s="46">
        <f t="shared" si="22"/>
        <v>124.94451410000001</v>
      </c>
      <c r="F180" s="45">
        <v>1</v>
      </c>
      <c r="G180" s="45">
        <v>2</v>
      </c>
      <c r="H180" s="46"/>
      <c r="I180" s="55">
        <v>48.514000000000003</v>
      </c>
      <c r="J180" s="170" t="s">
        <v>242</v>
      </c>
      <c r="K180" s="170" t="s">
        <v>38</v>
      </c>
      <c r="L180" s="49" t="s">
        <v>165</v>
      </c>
      <c r="M180" s="49" t="s">
        <v>165</v>
      </c>
      <c r="N180" s="169" t="s">
        <v>28</v>
      </c>
      <c r="O180" s="6"/>
      <c r="P180" s="160"/>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row>
    <row r="181" spans="1:51" s="8" customFormat="1" ht="52.8" customHeight="1">
      <c r="A181" s="47">
        <v>85</v>
      </c>
      <c r="B181" s="58" t="s">
        <v>390</v>
      </c>
      <c r="C181" s="170" t="s">
        <v>389</v>
      </c>
      <c r="D181" s="48">
        <v>104995.39</v>
      </c>
      <c r="E181" s="46">
        <f t="shared" si="22"/>
        <v>124.94451410000001</v>
      </c>
      <c r="F181" s="45">
        <v>1</v>
      </c>
      <c r="G181" s="40">
        <v>2</v>
      </c>
      <c r="H181" s="48">
        <v>0</v>
      </c>
      <c r="I181" s="48"/>
      <c r="J181" s="170" t="s">
        <v>242</v>
      </c>
      <c r="K181" s="170" t="s">
        <v>38</v>
      </c>
      <c r="L181" s="49" t="s">
        <v>167</v>
      </c>
      <c r="M181" s="49" t="s">
        <v>167</v>
      </c>
      <c r="N181" s="169" t="s">
        <v>28</v>
      </c>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row>
    <row r="182" spans="1:51" s="8" customFormat="1" ht="39" customHeight="1">
      <c r="A182" s="47">
        <v>86</v>
      </c>
      <c r="B182" s="58" t="s">
        <v>391</v>
      </c>
      <c r="C182" s="170" t="s">
        <v>392</v>
      </c>
      <c r="D182" s="48">
        <v>65000</v>
      </c>
      <c r="E182" s="46">
        <f t="shared" si="22"/>
        <v>77.349999999999994</v>
      </c>
      <c r="F182" s="45"/>
      <c r="G182" s="40">
        <v>2</v>
      </c>
      <c r="H182" s="48"/>
      <c r="I182" s="48">
        <v>0</v>
      </c>
      <c r="J182" s="170" t="s">
        <v>242</v>
      </c>
      <c r="K182" s="170" t="s">
        <v>38</v>
      </c>
      <c r="L182" s="49" t="s">
        <v>168</v>
      </c>
      <c r="M182" s="49" t="s">
        <v>168</v>
      </c>
      <c r="N182" s="169" t="s">
        <v>45</v>
      </c>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row>
    <row r="183" spans="1:51" s="8" customFormat="1" ht="38.4" customHeight="1">
      <c r="A183" s="47">
        <v>87</v>
      </c>
      <c r="B183" s="58" t="s">
        <v>393</v>
      </c>
      <c r="C183" s="14" t="s">
        <v>381</v>
      </c>
      <c r="D183" s="43">
        <v>17860</v>
      </c>
      <c r="E183" s="46">
        <f t="shared" si="22"/>
        <v>21.253399999999999</v>
      </c>
      <c r="F183" s="45"/>
      <c r="G183" s="40">
        <v>2</v>
      </c>
      <c r="H183" s="48"/>
      <c r="I183" s="48">
        <f>E183</f>
        <v>21.253399999999999</v>
      </c>
      <c r="J183" s="170" t="s">
        <v>242</v>
      </c>
      <c r="K183" s="170" t="s">
        <v>42</v>
      </c>
      <c r="L183" s="49" t="s">
        <v>169</v>
      </c>
      <c r="M183" s="49" t="s">
        <v>169</v>
      </c>
      <c r="N183" s="169" t="s">
        <v>24</v>
      </c>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row>
    <row r="184" spans="1:51" s="8" customFormat="1" ht="76.2" customHeight="1">
      <c r="A184" s="47">
        <v>88</v>
      </c>
      <c r="B184" s="58" t="s">
        <v>394</v>
      </c>
      <c r="C184" s="14" t="s">
        <v>43</v>
      </c>
      <c r="D184" s="43">
        <v>132050</v>
      </c>
      <c r="E184" s="46">
        <f t="shared" si="22"/>
        <v>157.1395</v>
      </c>
      <c r="F184" s="45">
        <v>1</v>
      </c>
      <c r="G184" s="40">
        <v>2</v>
      </c>
      <c r="H184" s="48"/>
      <c r="I184" s="48">
        <v>157.13999999999999</v>
      </c>
      <c r="J184" s="170" t="s">
        <v>242</v>
      </c>
      <c r="K184" s="170" t="s">
        <v>38</v>
      </c>
      <c r="L184" s="49" t="s">
        <v>166</v>
      </c>
      <c r="M184" s="49" t="s">
        <v>166</v>
      </c>
      <c r="N184" s="169" t="s">
        <v>24</v>
      </c>
      <c r="O184" s="6"/>
      <c r="P184" s="176"/>
      <c r="Q184" s="17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row>
    <row r="185" spans="1:51" s="8" customFormat="1" ht="61.2" customHeight="1">
      <c r="A185" s="47">
        <v>89</v>
      </c>
      <c r="B185" s="58" t="s">
        <v>395</v>
      </c>
      <c r="C185" s="14" t="s">
        <v>359</v>
      </c>
      <c r="D185" s="43">
        <v>34750</v>
      </c>
      <c r="E185" s="46">
        <f t="shared" si="22"/>
        <v>41.352499999999999</v>
      </c>
      <c r="F185" s="45">
        <v>1</v>
      </c>
      <c r="G185" s="40">
        <v>2</v>
      </c>
      <c r="H185" s="48"/>
      <c r="I185" s="48">
        <v>41.353000000000002</v>
      </c>
      <c r="J185" s="170" t="s">
        <v>242</v>
      </c>
      <c r="K185" s="170" t="s">
        <v>42</v>
      </c>
      <c r="L185" s="49" t="s">
        <v>168</v>
      </c>
      <c r="M185" s="49" t="s">
        <v>168</v>
      </c>
      <c r="N185" s="169" t="s">
        <v>24</v>
      </c>
      <c r="O185" s="6"/>
      <c r="P185" s="176"/>
      <c r="Q185" s="17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row>
    <row r="186" spans="1:51" s="8" customFormat="1" ht="127.8" customHeight="1">
      <c r="A186" s="47">
        <v>90</v>
      </c>
      <c r="B186" s="91" t="s">
        <v>396</v>
      </c>
      <c r="C186" s="170" t="s">
        <v>43</v>
      </c>
      <c r="D186" s="48">
        <v>31920</v>
      </c>
      <c r="E186" s="48">
        <f>D186*1.19/1000</f>
        <v>37.984799999999993</v>
      </c>
      <c r="F186" s="102">
        <v>1</v>
      </c>
      <c r="G186" s="12">
        <v>2</v>
      </c>
      <c r="H186" s="48"/>
      <c r="I186" s="48">
        <v>37.979999999999997</v>
      </c>
      <c r="J186" s="170" t="s">
        <v>242</v>
      </c>
      <c r="K186" s="170" t="s">
        <v>42</v>
      </c>
      <c r="L186" s="122" t="s">
        <v>169</v>
      </c>
      <c r="M186" s="122" t="s">
        <v>169</v>
      </c>
      <c r="N186" s="60" t="s">
        <v>24</v>
      </c>
      <c r="O186" s="6"/>
      <c r="P186" s="103"/>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row>
    <row r="187" spans="1:51" s="8" customFormat="1" ht="92.4">
      <c r="A187" s="47">
        <v>91</v>
      </c>
      <c r="B187" s="58" t="s">
        <v>397</v>
      </c>
      <c r="C187" s="14" t="s">
        <v>43</v>
      </c>
      <c r="D187" s="43">
        <v>40000</v>
      </c>
      <c r="E187" s="46">
        <f t="shared" si="22"/>
        <v>47.6</v>
      </c>
      <c r="F187" s="45">
        <v>1</v>
      </c>
      <c r="G187" s="40">
        <v>2</v>
      </c>
      <c r="H187" s="48"/>
      <c r="I187" s="48">
        <v>47.6</v>
      </c>
      <c r="J187" s="170" t="s">
        <v>242</v>
      </c>
      <c r="K187" s="170" t="s">
        <v>42</v>
      </c>
      <c r="L187" s="49" t="s">
        <v>168</v>
      </c>
      <c r="M187" s="49" t="s">
        <v>168</v>
      </c>
      <c r="N187" s="169" t="s">
        <v>24</v>
      </c>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row>
    <row r="188" spans="1:51" s="8" customFormat="1" ht="48.6" customHeight="1">
      <c r="A188" s="47">
        <v>92</v>
      </c>
      <c r="B188" s="58" t="s">
        <v>398</v>
      </c>
      <c r="C188" s="14" t="s">
        <v>359</v>
      </c>
      <c r="D188" s="43">
        <v>80000</v>
      </c>
      <c r="E188" s="46">
        <f t="shared" si="22"/>
        <v>95.2</v>
      </c>
      <c r="F188" s="45">
        <v>1</v>
      </c>
      <c r="G188" s="40">
        <v>2</v>
      </c>
      <c r="H188" s="48">
        <v>0</v>
      </c>
      <c r="I188" s="48"/>
      <c r="J188" s="170" t="s">
        <v>242</v>
      </c>
      <c r="K188" s="170" t="s">
        <v>42</v>
      </c>
      <c r="L188" s="49" t="s">
        <v>170</v>
      </c>
      <c r="M188" s="49" t="s">
        <v>170</v>
      </c>
      <c r="N188" s="169" t="s">
        <v>32</v>
      </c>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row>
    <row r="189" spans="1:51" s="8" customFormat="1" ht="52.2" customHeight="1">
      <c r="A189" s="47">
        <v>93</v>
      </c>
      <c r="B189" s="58" t="s">
        <v>399</v>
      </c>
      <c r="C189" s="14" t="s">
        <v>359</v>
      </c>
      <c r="D189" s="43">
        <v>40000</v>
      </c>
      <c r="E189" s="46">
        <f>D189*1.19/1000</f>
        <v>47.6</v>
      </c>
      <c r="F189" s="45">
        <v>1</v>
      </c>
      <c r="G189" s="40">
        <v>2</v>
      </c>
      <c r="H189" s="48">
        <v>0</v>
      </c>
      <c r="I189" s="48"/>
      <c r="J189" s="170" t="s">
        <v>242</v>
      </c>
      <c r="K189" s="170" t="s">
        <v>42</v>
      </c>
      <c r="L189" s="49" t="s">
        <v>167</v>
      </c>
      <c r="M189" s="49" t="s">
        <v>167</v>
      </c>
      <c r="N189" s="169" t="s">
        <v>32</v>
      </c>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row>
    <row r="190" spans="1:51" s="8" customFormat="1" ht="53.4" customHeight="1">
      <c r="A190" s="47">
        <v>94</v>
      </c>
      <c r="B190" s="58" t="s">
        <v>400</v>
      </c>
      <c r="C190" s="14" t="s">
        <v>401</v>
      </c>
      <c r="D190" s="43">
        <v>58000</v>
      </c>
      <c r="E190" s="46">
        <f t="shared" si="22"/>
        <v>69.02</v>
      </c>
      <c r="F190" s="45">
        <v>1</v>
      </c>
      <c r="G190" s="40">
        <v>2</v>
      </c>
      <c r="H190" s="48">
        <v>0</v>
      </c>
      <c r="I190" s="48"/>
      <c r="J190" s="170" t="s">
        <v>242</v>
      </c>
      <c r="K190" s="170" t="s">
        <v>42</v>
      </c>
      <c r="L190" s="49" t="s">
        <v>172</v>
      </c>
      <c r="M190" s="49" t="s">
        <v>172</v>
      </c>
      <c r="N190" s="169" t="s">
        <v>32</v>
      </c>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row>
    <row r="191" spans="1:51" s="8" customFormat="1" ht="50.4" customHeight="1">
      <c r="A191" s="47">
        <v>95</v>
      </c>
      <c r="B191" s="58" t="s">
        <v>402</v>
      </c>
      <c r="C191" s="14" t="s">
        <v>359</v>
      </c>
      <c r="D191" s="43">
        <v>45000</v>
      </c>
      <c r="E191" s="46">
        <f>D191*1.19/1000</f>
        <v>53.55</v>
      </c>
      <c r="F191" s="45">
        <v>1</v>
      </c>
      <c r="G191" s="40">
        <v>2</v>
      </c>
      <c r="H191" s="48">
        <v>0</v>
      </c>
      <c r="I191" s="48"/>
      <c r="J191" s="170" t="s">
        <v>242</v>
      </c>
      <c r="K191" s="170" t="s">
        <v>42</v>
      </c>
      <c r="L191" s="49" t="s">
        <v>172</v>
      </c>
      <c r="M191" s="49" t="s">
        <v>172</v>
      </c>
      <c r="N191" s="169" t="s">
        <v>32</v>
      </c>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row>
    <row r="192" spans="1:51" s="8" customFormat="1" ht="52.8">
      <c r="A192" s="47">
        <v>96</v>
      </c>
      <c r="B192" s="58" t="s">
        <v>403</v>
      </c>
      <c r="C192" s="14" t="s">
        <v>401</v>
      </c>
      <c r="D192" s="43">
        <v>58000</v>
      </c>
      <c r="E192" s="46">
        <f t="shared" si="22"/>
        <v>69.02</v>
      </c>
      <c r="F192" s="45">
        <v>1</v>
      </c>
      <c r="G192" s="40">
        <v>2</v>
      </c>
      <c r="H192" s="48">
        <v>0</v>
      </c>
      <c r="I192" s="48"/>
      <c r="J192" s="170" t="s">
        <v>242</v>
      </c>
      <c r="K192" s="170" t="s">
        <v>42</v>
      </c>
      <c r="L192" s="49" t="s">
        <v>404</v>
      </c>
      <c r="M192" s="49" t="s">
        <v>173</v>
      </c>
      <c r="N192" s="169" t="s">
        <v>32</v>
      </c>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row>
    <row r="193" spans="1:51" s="8" customFormat="1" ht="51" customHeight="1">
      <c r="A193" s="47">
        <v>97</v>
      </c>
      <c r="B193" s="58" t="s">
        <v>405</v>
      </c>
      <c r="C193" s="14" t="s">
        <v>401</v>
      </c>
      <c r="D193" s="43">
        <v>67226.89</v>
      </c>
      <c r="E193" s="46">
        <f t="shared" si="22"/>
        <v>79.999999099999997</v>
      </c>
      <c r="F193" s="45">
        <v>1</v>
      </c>
      <c r="G193" s="40">
        <v>2</v>
      </c>
      <c r="H193" s="48">
        <v>0</v>
      </c>
      <c r="I193" s="48"/>
      <c r="J193" s="170" t="s">
        <v>242</v>
      </c>
      <c r="K193" s="170" t="s">
        <v>42</v>
      </c>
      <c r="L193" s="49" t="s">
        <v>168</v>
      </c>
      <c r="M193" s="49" t="s">
        <v>168</v>
      </c>
      <c r="N193" s="169" t="s">
        <v>32</v>
      </c>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row>
    <row r="194" spans="1:51" s="8" customFormat="1" ht="44.4" customHeight="1">
      <c r="A194" s="47">
        <v>98</v>
      </c>
      <c r="B194" s="58" t="s">
        <v>406</v>
      </c>
      <c r="C194" s="14" t="s">
        <v>359</v>
      </c>
      <c r="D194" s="43">
        <v>80000</v>
      </c>
      <c r="E194" s="46">
        <f t="shared" si="22"/>
        <v>95.2</v>
      </c>
      <c r="F194" s="45">
        <v>1</v>
      </c>
      <c r="G194" s="40">
        <v>2</v>
      </c>
      <c r="H194" s="48">
        <v>0</v>
      </c>
      <c r="I194" s="48"/>
      <c r="J194" s="170" t="s">
        <v>242</v>
      </c>
      <c r="K194" s="170" t="s">
        <v>42</v>
      </c>
      <c r="L194" s="49" t="s">
        <v>168</v>
      </c>
      <c r="M194" s="49" t="s">
        <v>168</v>
      </c>
      <c r="N194" s="169" t="s">
        <v>32</v>
      </c>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row>
    <row r="195" spans="1:51" s="8" customFormat="1" ht="50.4" customHeight="1">
      <c r="A195" s="47">
        <v>99</v>
      </c>
      <c r="B195" s="58" t="s">
        <v>407</v>
      </c>
      <c r="C195" s="14" t="s">
        <v>401</v>
      </c>
      <c r="D195" s="43">
        <v>79831.929999999993</v>
      </c>
      <c r="E195" s="46">
        <f t="shared" si="22"/>
        <v>94.999996699999983</v>
      </c>
      <c r="F195" s="45">
        <v>1</v>
      </c>
      <c r="G195" s="40">
        <v>2</v>
      </c>
      <c r="H195" s="48">
        <v>0</v>
      </c>
      <c r="I195" s="48"/>
      <c r="J195" s="170" t="s">
        <v>242</v>
      </c>
      <c r="K195" s="170" t="s">
        <v>42</v>
      </c>
      <c r="L195" s="49" t="s">
        <v>169</v>
      </c>
      <c r="M195" s="49" t="s">
        <v>169</v>
      </c>
      <c r="N195" s="169" t="s">
        <v>32</v>
      </c>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row>
    <row r="196" spans="1:51" s="8" customFormat="1" ht="48" customHeight="1">
      <c r="A196" s="47">
        <v>100</v>
      </c>
      <c r="B196" s="58" t="s">
        <v>408</v>
      </c>
      <c r="C196" s="14" t="s">
        <v>359</v>
      </c>
      <c r="D196" s="43">
        <v>50420.160000000003</v>
      </c>
      <c r="E196" s="46">
        <f t="shared" si="22"/>
        <v>59.999990400000002</v>
      </c>
      <c r="F196" s="45">
        <v>1</v>
      </c>
      <c r="G196" s="40">
        <v>2</v>
      </c>
      <c r="H196" s="48">
        <v>0</v>
      </c>
      <c r="I196" s="48"/>
      <c r="J196" s="170" t="s">
        <v>242</v>
      </c>
      <c r="K196" s="170" t="s">
        <v>42</v>
      </c>
      <c r="L196" s="49" t="s">
        <v>169</v>
      </c>
      <c r="M196" s="49" t="s">
        <v>169</v>
      </c>
      <c r="N196" s="169" t="s">
        <v>32</v>
      </c>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row>
    <row r="197" spans="1:51" s="8" customFormat="1" ht="48.6" customHeight="1">
      <c r="A197" s="47">
        <v>101</v>
      </c>
      <c r="B197" s="58" t="s">
        <v>409</v>
      </c>
      <c r="C197" s="14" t="s">
        <v>359</v>
      </c>
      <c r="D197" s="43">
        <v>50420.160000000003</v>
      </c>
      <c r="E197" s="46">
        <f t="shared" si="22"/>
        <v>59.999990400000002</v>
      </c>
      <c r="F197" s="45">
        <v>1</v>
      </c>
      <c r="G197" s="40">
        <v>2</v>
      </c>
      <c r="H197" s="48">
        <v>0</v>
      </c>
      <c r="I197" s="48"/>
      <c r="J197" s="170" t="s">
        <v>242</v>
      </c>
      <c r="K197" s="170" t="s">
        <v>42</v>
      </c>
      <c r="L197" s="49" t="s">
        <v>169</v>
      </c>
      <c r="M197" s="49" t="s">
        <v>169</v>
      </c>
      <c r="N197" s="169" t="s">
        <v>32</v>
      </c>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row>
    <row r="198" spans="1:51" s="8" customFormat="1" ht="51.6" customHeight="1">
      <c r="A198" s="47">
        <v>102</v>
      </c>
      <c r="B198" s="58" t="s">
        <v>410</v>
      </c>
      <c r="C198" s="14" t="s">
        <v>401</v>
      </c>
      <c r="D198" s="43">
        <v>71428.570000000007</v>
      </c>
      <c r="E198" s="46">
        <f t="shared" si="22"/>
        <v>84.999998300000001</v>
      </c>
      <c r="F198" s="45">
        <v>1</v>
      </c>
      <c r="G198" s="40">
        <v>2</v>
      </c>
      <c r="H198" s="48">
        <v>0</v>
      </c>
      <c r="I198" s="48"/>
      <c r="J198" s="170" t="s">
        <v>242</v>
      </c>
      <c r="K198" s="170" t="s">
        <v>42</v>
      </c>
      <c r="L198" s="49" t="s">
        <v>166</v>
      </c>
      <c r="M198" s="49" t="s">
        <v>166</v>
      </c>
      <c r="N198" s="169" t="s">
        <v>32</v>
      </c>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row>
    <row r="199" spans="1:51" s="8" customFormat="1" ht="46.2" customHeight="1">
      <c r="A199" s="47">
        <v>103</v>
      </c>
      <c r="B199" s="58" t="s">
        <v>411</v>
      </c>
      <c r="C199" s="14" t="s">
        <v>401</v>
      </c>
      <c r="D199" s="43">
        <v>71428.570000000007</v>
      </c>
      <c r="E199" s="46">
        <f t="shared" si="22"/>
        <v>84.999998300000001</v>
      </c>
      <c r="F199" s="45">
        <v>1</v>
      </c>
      <c r="G199" s="40">
        <v>2</v>
      </c>
      <c r="H199" s="48">
        <v>0</v>
      </c>
      <c r="I199" s="48"/>
      <c r="J199" s="170" t="s">
        <v>242</v>
      </c>
      <c r="K199" s="170" t="s">
        <v>42</v>
      </c>
      <c r="L199" s="49" t="s">
        <v>167</v>
      </c>
      <c r="M199" s="49" t="s">
        <v>167</v>
      </c>
      <c r="N199" s="169" t="s">
        <v>32</v>
      </c>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row>
    <row r="200" spans="1:51" s="8" customFormat="1" ht="48" customHeight="1">
      <c r="A200" s="47">
        <v>104</v>
      </c>
      <c r="B200" s="58" t="s">
        <v>412</v>
      </c>
      <c r="C200" s="14" t="s">
        <v>359</v>
      </c>
      <c r="D200" s="43">
        <v>46218.49</v>
      </c>
      <c r="E200" s="46">
        <f t="shared" si="22"/>
        <v>55.000003099999994</v>
      </c>
      <c r="F200" s="45">
        <v>1</v>
      </c>
      <c r="G200" s="40">
        <v>2</v>
      </c>
      <c r="H200" s="48">
        <v>0</v>
      </c>
      <c r="I200" s="48"/>
      <c r="J200" s="170" t="s">
        <v>242</v>
      </c>
      <c r="K200" s="170" t="s">
        <v>42</v>
      </c>
      <c r="L200" s="49" t="s">
        <v>166</v>
      </c>
      <c r="M200" s="49" t="s">
        <v>166</v>
      </c>
      <c r="N200" s="169" t="s">
        <v>32</v>
      </c>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row>
    <row r="201" spans="1:51" s="8" customFormat="1" ht="51" customHeight="1">
      <c r="A201" s="47">
        <v>105</v>
      </c>
      <c r="B201" s="58" t="s">
        <v>413</v>
      </c>
      <c r="C201" s="14" t="s">
        <v>401</v>
      </c>
      <c r="D201" s="43">
        <v>70836.179999999993</v>
      </c>
      <c r="E201" s="46">
        <f t="shared" si="22"/>
        <v>84.295054199999981</v>
      </c>
      <c r="F201" s="45">
        <v>1</v>
      </c>
      <c r="G201" s="40">
        <v>2</v>
      </c>
      <c r="H201" s="48">
        <v>0</v>
      </c>
      <c r="I201" s="48"/>
      <c r="J201" s="170" t="s">
        <v>242</v>
      </c>
      <c r="K201" s="170" t="s">
        <v>42</v>
      </c>
      <c r="L201" s="49" t="s">
        <v>166</v>
      </c>
      <c r="M201" s="49" t="s">
        <v>166</v>
      </c>
      <c r="N201" s="169" t="s">
        <v>32</v>
      </c>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row>
    <row r="202" spans="1:51" s="8" customFormat="1" ht="51" customHeight="1">
      <c r="A202" s="47">
        <v>106</v>
      </c>
      <c r="B202" s="58" t="s">
        <v>414</v>
      </c>
      <c r="C202" s="14" t="s">
        <v>401</v>
      </c>
      <c r="D202" s="43">
        <v>67302.52</v>
      </c>
      <c r="E202" s="46">
        <f t="shared" si="22"/>
        <v>80.089998800000004</v>
      </c>
      <c r="F202" s="45">
        <v>1</v>
      </c>
      <c r="G202" s="40">
        <v>2</v>
      </c>
      <c r="H202" s="48">
        <v>0</v>
      </c>
      <c r="I202" s="48"/>
      <c r="J202" s="170" t="s">
        <v>242</v>
      </c>
      <c r="K202" s="170" t="s">
        <v>42</v>
      </c>
      <c r="L202" s="49" t="s">
        <v>166</v>
      </c>
      <c r="M202" s="49" t="s">
        <v>166</v>
      </c>
      <c r="N202" s="169" t="s">
        <v>32</v>
      </c>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row>
    <row r="203" spans="1:51" s="8" customFormat="1" ht="50.4" customHeight="1">
      <c r="A203" s="47">
        <v>107</v>
      </c>
      <c r="B203" s="58" t="s">
        <v>415</v>
      </c>
      <c r="C203" s="14" t="s">
        <v>401</v>
      </c>
      <c r="D203" s="43">
        <v>75370.570000000007</v>
      </c>
      <c r="E203" s="46">
        <f t="shared" si="22"/>
        <v>89.690978299999998</v>
      </c>
      <c r="F203" s="45">
        <v>1</v>
      </c>
      <c r="G203" s="40">
        <v>2</v>
      </c>
      <c r="H203" s="48">
        <v>0</v>
      </c>
      <c r="I203" s="48"/>
      <c r="J203" s="170" t="s">
        <v>242</v>
      </c>
      <c r="K203" s="170" t="s">
        <v>42</v>
      </c>
      <c r="L203" s="49" t="s">
        <v>167</v>
      </c>
      <c r="M203" s="49" t="s">
        <v>167</v>
      </c>
      <c r="N203" s="169" t="s">
        <v>32</v>
      </c>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row>
    <row r="204" spans="1:51" s="8" customFormat="1" ht="51.6" customHeight="1">
      <c r="A204" s="47">
        <v>108</v>
      </c>
      <c r="B204" s="58" t="s">
        <v>416</v>
      </c>
      <c r="C204" s="14" t="s">
        <v>401</v>
      </c>
      <c r="D204" s="43">
        <v>52361.34</v>
      </c>
      <c r="E204" s="46">
        <f t="shared" si="22"/>
        <v>62.309994599999989</v>
      </c>
      <c r="F204" s="45">
        <v>1</v>
      </c>
      <c r="G204" s="40">
        <v>2</v>
      </c>
      <c r="H204" s="48">
        <v>0</v>
      </c>
      <c r="I204" s="48"/>
      <c r="J204" s="170" t="s">
        <v>242</v>
      </c>
      <c r="K204" s="170" t="s">
        <v>42</v>
      </c>
      <c r="L204" s="49" t="s">
        <v>167</v>
      </c>
      <c r="M204" s="49" t="s">
        <v>167</v>
      </c>
      <c r="N204" s="169" t="s">
        <v>32</v>
      </c>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row>
    <row r="205" spans="1:51" s="8" customFormat="1" ht="48.6" customHeight="1">
      <c r="A205" s="47">
        <v>109</v>
      </c>
      <c r="B205" s="58" t="s">
        <v>417</v>
      </c>
      <c r="C205" s="14" t="s">
        <v>362</v>
      </c>
      <c r="D205" s="43">
        <v>80000</v>
      </c>
      <c r="E205" s="46">
        <f t="shared" si="22"/>
        <v>95.2</v>
      </c>
      <c r="F205" s="45">
        <v>1</v>
      </c>
      <c r="G205" s="40">
        <v>2</v>
      </c>
      <c r="H205" s="48">
        <v>0</v>
      </c>
      <c r="I205" s="48"/>
      <c r="J205" s="170" t="s">
        <v>242</v>
      </c>
      <c r="K205" s="170" t="s">
        <v>42</v>
      </c>
      <c r="L205" s="49" t="s">
        <v>173</v>
      </c>
      <c r="M205" s="49" t="s">
        <v>173</v>
      </c>
      <c r="N205" s="169" t="s">
        <v>32</v>
      </c>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row>
    <row r="206" spans="1:51" s="8" customFormat="1" ht="51" customHeight="1">
      <c r="A206" s="47">
        <v>110</v>
      </c>
      <c r="B206" s="58" t="s">
        <v>418</v>
      </c>
      <c r="C206" s="14" t="s">
        <v>401</v>
      </c>
      <c r="D206" s="43">
        <v>79831.929999999993</v>
      </c>
      <c r="E206" s="46">
        <f t="shared" si="22"/>
        <v>94.999996699999983</v>
      </c>
      <c r="F206" s="45">
        <v>1</v>
      </c>
      <c r="G206" s="40">
        <v>2</v>
      </c>
      <c r="H206" s="48">
        <v>0</v>
      </c>
      <c r="I206" s="48"/>
      <c r="J206" s="170" t="s">
        <v>242</v>
      </c>
      <c r="K206" s="170" t="s">
        <v>42</v>
      </c>
      <c r="L206" s="49" t="s">
        <v>167</v>
      </c>
      <c r="M206" s="49" t="s">
        <v>167</v>
      </c>
      <c r="N206" s="169" t="s">
        <v>32</v>
      </c>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row>
    <row r="207" spans="1:51" s="8" customFormat="1" ht="48" customHeight="1">
      <c r="A207" s="47">
        <v>111</v>
      </c>
      <c r="B207" s="58" t="s">
        <v>419</v>
      </c>
      <c r="C207" s="14" t="s">
        <v>401</v>
      </c>
      <c r="D207" s="43">
        <v>63000</v>
      </c>
      <c r="E207" s="46">
        <f t="shared" si="22"/>
        <v>74.97</v>
      </c>
      <c r="F207" s="45">
        <v>1</v>
      </c>
      <c r="G207" s="40">
        <v>2</v>
      </c>
      <c r="H207" s="48">
        <v>0</v>
      </c>
      <c r="I207" s="48"/>
      <c r="J207" s="170" t="s">
        <v>242</v>
      </c>
      <c r="K207" s="170" t="s">
        <v>42</v>
      </c>
      <c r="L207" s="49" t="s">
        <v>172</v>
      </c>
      <c r="M207" s="49" t="s">
        <v>172</v>
      </c>
      <c r="N207" s="169" t="s">
        <v>32</v>
      </c>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row>
    <row r="208" spans="1:51" s="8" customFormat="1" ht="49.8" customHeight="1">
      <c r="A208" s="47">
        <v>112</v>
      </c>
      <c r="B208" s="58" t="s">
        <v>420</v>
      </c>
      <c r="C208" s="14" t="s">
        <v>359</v>
      </c>
      <c r="D208" s="43">
        <v>67226.89</v>
      </c>
      <c r="E208" s="46">
        <f t="shared" si="22"/>
        <v>79.999999099999997</v>
      </c>
      <c r="F208" s="45">
        <v>1</v>
      </c>
      <c r="G208" s="40">
        <v>2</v>
      </c>
      <c r="H208" s="48">
        <v>0</v>
      </c>
      <c r="I208" s="48"/>
      <c r="J208" s="170" t="s">
        <v>242</v>
      </c>
      <c r="K208" s="170" t="s">
        <v>42</v>
      </c>
      <c r="L208" s="49" t="s">
        <v>169</v>
      </c>
      <c r="M208" s="49" t="s">
        <v>169</v>
      </c>
      <c r="N208" s="169" t="s">
        <v>32</v>
      </c>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row>
    <row r="209" spans="1:51" s="8" customFormat="1" ht="51" customHeight="1">
      <c r="A209" s="47">
        <v>113</v>
      </c>
      <c r="B209" s="58" t="s">
        <v>421</v>
      </c>
      <c r="C209" s="14" t="s">
        <v>401</v>
      </c>
      <c r="D209" s="43">
        <v>54621.84</v>
      </c>
      <c r="E209" s="46">
        <f t="shared" si="22"/>
        <v>64.999989599999992</v>
      </c>
      <c r="F209" s="45">
        <v>1</v>
      </c>
      <c r="G209" s="40">
        <v>2</v>
      </c>
      <c r="H209" s="48">
        <v>0</v>
      </c>
      <c r="I209" s="48"/>
      <c r="J209" s="170" t="s">
        <v>242</v>
      </c>
      <c r="K209" s="170" t="s">
        <v>42</v>
      </c>
      <c r="L209" s="49" t="s">
        <v>167</v>
      </c>
      <c r="M209" s="49" t="s">
        <v>167</v>
      </c>
      <c r="N209" s="169" t="s">
        <v>32</v>
      </c>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row>
    <row r="210" spans="1:51" s="8" customFormat="1" ht="51" customHeight="1">
      <c r="A210" s="47">
        <v>114</v>
      </c>
      <c r="B210" s="58" t="s">
        <v>422</v>
      </c>
      <c r="C210" s="14" t="s">
        <v>359</v>
      </c>
      <c r="D210" s="43">
        <v>63025.21</v>
      </c>
      <c r="E210" s="46">
        <f t="shared" si="22"/>
        <v>74.999999899999992</v>
      </c>
      <c r="F210" s="45">
        <v>1</v>
      </c>
      <c r="G210" s="40">
        <v>2</v>
      </c>
      <c r="H210" s="48">
        <v>0</v>
      </c>
      <c r="I210" s="48"/>
      <c r="J210" s="170" t="s">
        <v>242</v>
      </c>
      <c r="K210" s="170" t="s">
        <v>42</v>
      </c>
      <c r="L210" s="49" t="s">
        <v>168</v>
      </c>
      <c r="M210" s="49" t="s">
        <v>168</v>
      </c>
      <c r="N210" s="169" t="s">
        <v>32</v>
      </c>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row>
    <row r="211" spans="1:51" s="8" customFormat="1" ht="49.2" customHeight="1">
      <c r="A211" s="47">
        <v>115</v>
      </c>
      <c r="B211" s="58" t="s">
        <v>423</v>
      </c>
      <c r="C211" s="14" t="s">
        <v>359</v>
      </c>
      <c r="D211" s="43">
        <v>49000</v>
      </c>
      <c r="E211" s="46">
        <f t="shared" si="22"/>
        <v>58.31</v>
      </c>
      <c r="F211" s="45">
        <v>1</v>
      </c>
      <c r="G211" s="40">
        <v>2</v>
      </c>
      <c r="H211" s="48">
        <v>0</v>
      </c>
      <c r="I211" s="48"/>
      <c r="J211" s="170" t="s">
        <v>242</v>
      </c>
      <c r="K211" s="170" t="s">
        <v>42</v>
      </c>
      <c r="L211" s="49" t="s">
        <v>168</v>
      </c>
      <c r="M211" s="49" t="s">
        <v>168</v>
      </c>
      <c r="N211" s="169" t="s">
        <v>32</v>
      </c>
      <c r="O211" s="152"/>
      <c r="P211" s="152"/>
      <c r="Q211" s="152"/>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row>
    <row r="212" spans="1:51" s="8" customFormat="1" ht="49.2" customHeight="1">
      <c r="A212" s="47">
        <v>116</v>
      </c>
      <c r="B212" s="58" t="s">
        <v>424</v>
      </c>
      <c r="C212" s="14" t="s">
        <v>425</v>
      </c>
      <c r="D212" s="43">
        <v>25000</v>
      </c>
      <c r="E212" s="46">
        <f t="shared" si="22"/>
        <v>29.75</v>
      </c>
      <c r="F212" s="45"/>
      <c r="G212" s="40">
        <v>2</v>
      </c>
      <c r="H212" s="59"/>
      <c r="I212" s="48">
        <f t="shared" ref="I212:I214" si="23">E212</f>
        <v>29.75</v>
      </c>
      <c r="J212" s="170" t="s">
        <v>242</v>
      </c>
      <c r="K212" s="170" t="s">
        <v>42</v>
      </c>
      <c r="L212" s="49" t="s">
        <v>173</v>
      </c>
      <c r="M212" s="49" t="s">
        <v>173</v>
      </c>
      <c r="N212" s="169" t="s">
        <v>299</v>
      </c>
      <c r="O212" s="152"/>
      <c r="P212" s="152"/>
      <c r="Q212" s="152"/>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row>
    <row r="213" spans="1:51" s="8" customFormat="1" ht="46.2" customHeight="1">
      <c r="A213" s="47">
        <v>117</v>
      </c>
      <c r="B213" s="58" t="s">
        <v>426</v>
      </c>
      <c r="C213" s="14" t="s">
        <v>381</v>
      </c>
      <c r="D213" s="43">
        <v>17440</v>
      </c>
      <c r="E213" s="46">
        <f>D213*1.19/1000</f>
        <v>20.753599999999999</v>
      </c>
      <c r="F213" s="45"/>
      <c r="G213" s="40">
        <v>2</v>
      </c>
      <c r="H213" s="59"/>
      <c r="I213" s="48">
        <f t="shared" si="23"/>
        <v>20.753599999999999</v>
      </c>
      <c r="J213" s="170" t="s">
        <v>242</v>
      </c>
      <c r="K213" s="170" t="s">
        <v>42</v>
      </c>
      <c r="L213" s="49" t="s">
        <v>170</v>
      </c>
      <c r="M213" s="49" t="s">
        <v>170</v>
      </c>
      <c r="N213" s="169" t="s">
        <v>299</v>
      </c>
      <c r="O213" s="152"/>
      <c r="P213" s="152"/>
      <c r="Q213" s="152"/>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row>
    <row r="214" spans="1:51" s="8" customFormat="1" ht="49.2" customHeight="1">
      <c r="A214" s="47">
        <v>118</v>
      </c>
      <c r="B214" s="58" t="s">
        <v>427</v>
      </c>
      <c r="C214" s="14" t="s">
        <v>381</v>
      </c>
      <c r="D214" s="43">
        <v>5000</v>
      </c>
      <c r="E214" s="46">
        <f>D214*1.19/1000</f>
        <v>5.95</v>
      </c>
      <c r="F214" s="45"/>
      <c r="G214" s="40">
        <v>2</v>
      </c>
      <c r="H214" s="59"/>
      <c r="I214" s="48">
        <f t="shared" si="23"/>
        <v>5.95</v>
      </c>
      <c r="J214" s="170" t="s">
        <v>242</v>
      </c>
      <c r="K214" s="170" t="s">
        <v>42</v>
      </c>
      <c r="L214" s="49" t="s">
        <v>170</v>
      </c>
      <c r="M214" s="49" t="s">
        <v>170</v>
      </c>
      <c r="N214" s="169" t="s">
        <v>299</v>
      </c>
      <c r="O214" s="152"/>
      <c r="P214" s="152"/>
      <c r="Q214" s="152"/>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row>
    <row r="215" spans="1:51" s="8" customFormat="1" ht="49.2" customHeight="1">
      <c r="A215" s="47">
        <v>119</v>
      </c>
      <c r="B215" s="58" t="s">
        <v>428</v>
      </c>
      <c r="C215" s="14" t="s">
        <v>362</v>
      </c>
      <c r="D215" s="43">
        <v>15000</v>
      </c>
      <c r="E215" s="46">
        <f>D215*1.19/1000</f>
        <v>17.850000000000001</v>
      </c>
      <c r="F215" s="45"/>
      <c r="G215" s="40">
        <v>2</v>
      </c>
      <c r="H215" s="59"/>
      <c r="I215" s="48">
        <v>0</v>
      </c>
      <c r="J215" s="170" t="s">
        <v>242</v>
      </c>
      <c r="K215" s="170" t="s">
        <v>42</v>
      </c>
      <c r="L215" s="49" t="s">
        <v>173</v>
      </c>
      <c r="M215" s="49" t="s">
        <v>173</v>
      </c>
      <c r="N215" s="169" t="s">
        <v>299</v>
      </c>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row>
    <row r="216" spans="1:51" s="8" customFormat="1" ht="61.8" customHeight="1">
      <c r="A216" s="47">
        <v>120</v>
      </c>
      <c r="B216" s="161" t="s">
        <v>429</v>
      </c>
      <c r="C216" s="14" t="s">
        <v>430</v>
      </c>
      <c r="D216" s="43">
        <v>40000</v>
      </c>
      <c r="E216" s="46">
        <f t="shared" si="22"/>
        <v>47.6</v>
      </c>
      <c r="F216" s="45"/>
      <c r="G216" s="40">
        <v>2</v>
      </c>
      <c r="H216" s="59"/>
      <c r="I216" s="48">
        <v>0</v>
      </c>
      <c r="J216" s="170" t="s">
        <v>242</v>
      </c>
      <c r="K216" s="170" t="s">
        <v>42</v>
      </c>
      <c r="L216" s="49" t="s">
        <v>173</v>
      </c>
      <c r="M216" s="49" t="s">
        <v>173</v>
      </c>
      <c r="N216" s="169" t="s">
        <v>33</v>
      </c>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row>
    <row r="217" spans="1:51" s="8" customFormat="1" ht="42.6" customHeight="1">
      <c r="A217" s="47">
        <v>121</v>
      </c>
      <c r="B217" s="58" t="s">
        <v>431</v>
      </c>
      <c r="C217" s="14" t="s">
        <v>432</v>
      </c>
      <c r="D217" s="43">
        <v>75000</v>
      </c>
      <c r="E217" s="46">
        <f t="shared" si="22"/>
        <v>89.25</v>
      </c>
      <c r="F217" s="45"/>
      <c r="G217" s="40">
        <v>2</v>
      </c>
      <c r="H217" s="59"/>
      <c r="I217" s="48">
        <v>0</v>
      </c>
      <c r="J217" s="170" t="s">
        <v>242</v>
      </c>
      <c r="K217" s="170" t="s">
        <v>42</v>
      </c>
      <c r="L217" s="49" t="s">
        <v>173</v>
      </c>
      <c r="M217" s="49" t="s">
        <v>173</v>
      </c>
      <c r="N217" s="169" t="s">
        <v>33</v>
      </c>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row>
    <row r="218" spans="1:51" s="8" customFormat="1" ht="42.6" customHeight="1">
      <c r="A218" s="47">
        <v>122</v>
      </c>
      <c r="B218" s="58" t="s">
        <v>433</v>
      </c>
      <c r="C218" s="14" t="s">
        <v>434</v>
      </c>
      <c r="D218" s="43">
        <v>35000</v>
      </c>
      <c r="E218" s="46">
        <f t="shared" si="22"/>
        <v>41.65</v>
      </c>
      <c r="F218" s="45"/>
      <c r="G218" s="40">
        <v>2</v>
      </c>
      <c r="H218" s="59"/>
      <c r="I218" s="48">
        <v>0</v>
      </c>
      <c r="J218" s="170" t="s">
        <v>242</v>
      </c>
      <c r="K218" s="170" t="s">
        <v>42</v>
      </c>
      <c r="L218" s="49" t="s">
        <v>167</v>
      </c>
      <c r="M218" s="49" t="s">
        <v>167</v>
      </c>
      <c r="N218" s="169" t="s">
        <v>33</v>
      </c>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row>
    <row r="219" spans="1:51" s="8" customFormat="1" ht="52.8" customHeight="1">
      <c r="A219" s="47">
        <v>123</v>
      </c>
      <c r="B219" s="58" t="s">
        <v>435</v>
      </c>
      <c r="C219" s="14" t="s">
        <v>436</v>
      </c>
      <c r="D219" s="43">
        <v>50000</v>
      </c>
      <c r="E219" s="46">
        <f t="shared" si="22"/>
        <v>59.5</v>
      </c>
      <c r="F219" s="45"/>
      <c r="G219" s="40">
        <v>2</v>
      </c>
      <c r="H219" s="59"/>
      <c r="I219" s="48">
        <v>0</v>
      </c>
      <c r="J219" s="170" t="s">
        <v>242</v>
      </c>
      <c r="K219" s="170" t="s">
        <v>42</v>
      </c>
      <c r="L219" s="49" t="s">
        <v>172</v>
      </c>
      <c r="M219" s="49" t="s">
        <v>172</v>
      </c>
      <c r="N219" s="169" t="s">
        <v>33</v>
      </c>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row>
    <row r="220" spans="1:51" s="8" customFormat="1" ht="42.6" customHeight="1">
      <c r="A220" s="47">
        <v>124</v>
      </c>
      <c r="B220" s="58" t="s">
        <v>437</v>
      </c>
      <c r="C220" s="14" t="s">
        <v>438</v>
      </c>
      <c r="D220" s="43">
        <v>95000</v>
      </c>
      <c r="E220" s="46">
        <f t="shared" ref="E220:E238" si="24">D220*1.19/1000</f>
        <v>113.05</v>
      </c>
      <c r="F220" s="45"/>
      <c r="G220" s="40">
        <v>2</v>
      </c>
      <c r="H220" s="59"/>
      <c r="I220" s="48">
        <v>0</v>
      </c>
      <c r="J220" s="170" t="s">
        <v>242</v>
      </c>
      <c r="K220" s="170" t="s">
        <v>42</v>
      </c>
      <c r="L220" s="49" t="s">
        <v>172</v>
      </c>
      <c r="M220" s="49" t="s">
        <v>172</v>
      </c>
      <c r="N220" s="169" t="s">
        <v>33</v>
      </c>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row>
    <row r="221" spans="1:51" s="8" customFormat="1" ht="42.6" customHeight="1">
      <c r="A221" s="47">
        <v>125</v>
      </c>
      <c r="B221" s="58" t="s">
        <v>439</v>
      </c>
      <c r="C221" s="14" t="s">
        <v>440</v>
      </c>
      <c r="D221" s="43">
        <v>135000</v>
      </c>
      <c r="E221" s="46">
        <f t="shared" si="24"/>
        <v>160.65</v>
      </c>
      <c r="F221" s="45"/>
      <c r="G221" s="40">
        <v>2</v>
      </c>
      <c r="H221" s="59"/>
      <c r="I221" s="48">
        <v>0</v>
      </c>
      <c r="J221" s="170" t="s">
        <v>242</v>
      </c>
      <c r="K221" s="170" t="s">
        <v>38</v>
      </c>
      <c r="L221" s="49" t="s">
        <v>167</v>
      </c>
      <c r="M221" s="49" t="s">
        <v>167</v>
      </c>
      <c r="N221" s="169" t="s">
        <v>33</v>
      </c>
      <c r="O221" s="6"/>
      <c r="P221" s="183"/>
      <c r="Q221" s="183"/>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row>
    <row r="222" spans="1:51" s="8" customFormat="1" ht="52.8" customHeight="1">
      <c r="A222" s="47">
        <v>126</v>
      </c>
      <c r="B222" s="58" t="s">
        <v>441</v>
      </c>
      <c r="C222" s="14" t="s">
        <v>442</v>
      </c>
      <c r="D222" s="43">
        <v>99000</v>
      </c>
      <c r="E222" s="46">
        <f t="shared" si="24"/>
        <v>117.81</v>
      </c>
      <c r="F222" s="45"/>
      <c r="G222" s="40">
        <v>2</v>
      </c>
      <c r="H222" s="59"/>
      <c r="I222" s="48">
        <v>0</v>
      </c>
      <c r="J222" s="170" t="s">
        <v>242</v>
      </c>
      <c r="K222" s="170" t="s">
        <v>42</v>
      </c>
      <c r="L222" s="49" t="s">
        <v>166</v>
      </c>
      <c r="M222" s="49" t="s">
        <v>166</v>
      </c>
      <c r="N222" s="169" t="s">
        <v>33</v>
      </c>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row>
    <row r="223" spans="1:51" s="8" customFormat="1" ht="42.6" customHeight="1">
      <c r="A223" s="47">
        <v>127</v>
      </c>
      <c r="B223" s="58" t="s">
        <v>443</v>
      </c>
      <c r="C223" s="14" t="s">
        <v>444</v>
      </c>
      <c r="D223" s="43">
        <v>90000</v>
      </c>
      <c r="E223" s="46">
        <f t="shared" si="24"/>
        <v>107.1</v>
      </c>
      <c r="F223" s="45"/>
      <c r="G223" s="40">
        <v>2</v>
      </c>
      <c r="H223" s="59"/>
      <c r="I223" s="48">
        <v>0</v>
      </c>
      <c r="J223" s="170" t="s">
        <v>242</v>
      </c>
      <c r="K223" s="170" t="s">
        <v>42</v>
      </c>
      <c r="L223" s="49" t="s">
        <v>173</v>
      </c>
      <c r="M223" s="49" t="s">
        <v>173</v>
      </c>
      <c r="N223" s="169" t="s">
        <v>33</v>
      </c>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row>
    <row r="224" spans="1:51" s="8" customFormat="1" ht="50.4" customHeight="1">
      <c r="A224" s="47">
        <v>128</v>
      </c>
      <c r="B224" s="58" t="s">
        <v>445</v>
      </c>
      <c r="C224" s="14" t="s">
        <v>446</v>
      </c>
      <c r="D224" s="43">
        <v>99950</v>
      </c>
      <c r="E224" s="46">
        <f t="shared" si="24"/>
        <v>118.9405</v>
      </c>
      <c r="F224" s="45"/>
      <c r="G224" s="40">
        <v>2</v>
      </c>
      <c r="H224" s="59"/>
      <c r="I224" s="48">
        <v>0</v>
      </c>
      <c r="J224" s="170" t="s">
        <v>242</v>
      </c>
      <c r="K224" s="170" t="s">
        <v>42</v>
      </c>
      <c r="L224" s="49" t="s">
        <v>166</v>
      </c>
      <c r="M224" s="49" t="s">
        <v>166</v>
      </c>
      <c r="N224" s="169" t="s">
        <v>33</v>
      </c>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row>
    <row r="225" spans="1:67" s="8" customFormat="1" ht="61.2" customHeight="1">
      <c r="A225" s="47">
        <v>129</v>
      </c>
      <c r="B225" s="58" t="s">
        <v>447</v>
      </c>
      <c r="C225" s="14" t="s">
        <v>448</v>
      </c>
      <c r="D225" s="43">
        <v>99950</v>
      </c>
      <c r="E225" s="46">
        <f t="shared" si="24"/>
        <v>118.9405</v>
      </c>
      <c r="F225" s="45"/>
      <c r="G225" s="40">
        <v>2</v>
      </c>
      <c r="H225" s="59"/>
      <c r="I225" s="48">
        <v>0</v>
      </c>
      <c r="J225" s="170" t="s">
        <v>242</v>
      </c>
      <c r="K225" s="170" t="s">
        <v>42</v>
      </c>
      <c r="L225" s="49" t="s">
        <v>166</v>
      </c>
      <c r="M225" s="49" t="s">
        <v>166</v>
      </c>
      <c r="N225" s="169" t="s">
        <v>33</v>
      </c>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row>
    <row r="226" spans="1:67" s="8" customFormat="1" ht="64.2" customHeight="1">
      <c r="A226" s="47">
        <v>130</v>
      </c>
      <c r="B226" s="58" t="s">
        <v>449</v>
      </c>
      <c r="C226" s="14" t="s">
        <v>31</v>
      </c>
      <c r="D226" s="43">
        <v>135000</v>
      </c>
      <c r="E226" s="46">
        <f t="shared" si="24"/>
        <v>160.65</v>
      </c>
      <c r="F226" s="45"/>
      <c r="G226" s="40">
        <v>2</v>
      </c>
      <c r="H226" s="48"/>
      <c r="I226" s="48">
        <v>160.65</v>
      </c>
      <c r="J226" s="170" t="s">
        <v>242</v>
      </c>
      <c r="K226" s="170" t="s">
        <v>38</v>
      </c>
      <c r="L226" s="100" t="s">
        <v>165</v>
      </c>
      <c r="M226" s="100" t="s">
        <v>165</v>
      </c>
      <c r="N226" s="169" t="s">
        <v>30</v>
      </c>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row>
    <row r="227" spans="1:67" s="8" customFormat="1" ht="52.2" customHeight="1">
      <c r="A227" s="47">
        <v>131</v>
      </c>
      <c r="B227" s="61" t="s">
        <v>527</v>
      </c>
      <c r="C227" s="170" t="s">
        <v>450</v>
      </c>
      <c r="D227" s="62">
        <v>50000</v>
      </c>
      <c r="E227" s="62">
        <f t="shared" si="24"/>
        <v>59.5</v>
      </c>
      <c r="F227" s="63"/>
      <c r="G227" s="64">
        <v>2</v>
      </c>
      <c r="H227" s="62"/>
      <c r="I227" s="62">
        <v>0</v>
      </c>
      <c r="J227" s="170" t="s">
        <v>242</v>
      </c>
      <c r="K227" s="170" t="s">
        <v>42</v>
      </c>
      <c r="L227" s="45" t="s">
        <v>190</v>
      </c>
      <c r="M227" s="45" t="s">
        <v>190</v>
      </c>
      <c r="N227" s="169" t="s">
        <v>45</v>
      </c>
      <c r="O227" s="18"/>
      <c r="P227" s="199"/>
      <c r="Q227" s="199"/>
      <c r="R227" s="199"/>
      <c r="S227" s="199"/>
      <c r="T227" s="199"/>
      <c r="U227" s="18"/>
      <c r="V227" s="18"/>
      <c r="W227" s="18"/>
      <c r="X227" s="18"/>
      <c r="Y227" s="18"/>
      <c r="Z227" s="18"/>
      <c r="AA227" s="18"/>
      <c r="AB227" s="18"/>
      <c r="AC227" s="18"/>
      <c r="AD227" s="18"/>
      <c r="AE227" s="18"/>
      <c r="AF227" s="18"/>
      <c r="AG227" s="18"/>
      <c r="AH227" s="18"/>
      <c r="AI227" s="18"/>
      <c r="AJ227" s="18"/>
    </row>
    <row r="228" spans="1:67" s="8" customFormat="1" ht="45" customHeight="1">
      <c r="A228" s="47">
        <v>132</v>
      </c>
      <c r="B228" s="61" t="s">
        <v>451</v>
      </c>
      <c r="C228" s="170" t="s">
        <v>452</v>
      </c>
      <c r="D228" s="62">
        <v>15000</v>
      </c>
      <c r="E228" s="62">
        <f t="shared" si="24"/>
        <v>17.850000000000001</v>
      </c>
      <c r="F228" s="63"/>
      <c r="G228" s="64">
        <v>2</v>
      </c>
      <c r="H228" s="62"/>
      <c r="I228" s="62">
        <v>0</v>
      </c>
      <c r="J228" s="170" t="s">
        <v>242</v>
      </c>
      <c r="K228" s="170" t="s">
        <v>42</v>
      </c>
      <c r="L228" s="45" t="s">
        <v>173</v>
      </c>
      <c r="M228" s="45" t="s">
        <v>173</v>
      </c>
      <c r="N228" s="169" t="s">
        <v>45</v>
      </c>
      <c r="O228" s="18"/>
      <c r="P228" s="167"/>
      <c r="Q228" s="18"/>
      <c r="R228" s="18"/>
      <c r="S228" s="18"/>
      <c r="T228" s="18"/>
      <c r="U228" s="18"/>
      <c r="V228" s="18"/>
      <c r="W228" s="18"/>
      <c r="X228" s="18"/>
      <c r="Y228" s="18"/>
      <c r="Z228" s="18"/>
      <c r="AA228" s="18"/>
      <c r="AB228" s="18"/>
      <c r="AC228" s="18"/>
      <c r="AD228" s="18"/>
      <c r="AE228" s="18"/>
      <c r="AF228" s="18"/>
      <c r="AG228" s="18"/>
      <c r="AH228" s="18"/>
      <c r="AI228" s="18"/>
      <c r="AJ228" s="18"/>
    </row>
    <row r="229" spans="1:67" s="8" customFormat="1" ht="45" customHeight="1">
      <c r="A229" s="47">
        <v>133</v>
      </c>
      <c r="B229" s="61" t="s">
        <v>453</v>
      </c>
      <c r="C229" s="170" t="s">
        <v>454</v>
      </c>
      <c r="D229" s="62">
        <v>12000</v>
      </c>
      <c r="E229" s="62">
        <f t="shared" si="24"/>
        <v>14.28</v>
      </c>
      <c r="F229" s="63"/>
      <c r="G229" s="64">
        <v>2</v>
      </c>
      <c r="H229" s="62" t="s">
        <v>455</v>
      </c>
      <c r="I229" s="62">
        <v>0</v>
      </c>
      <c r="J229" s="170" t="s">
        <v>242</v>
      </c>
      <c r="K229" s="170" t="s">
        <v>42</v>
      </c>
      <c r="L229" s="45" t="s">
        <v>173</v>
      </c>
      <c r="M229" s="45" t="s">
        <v>173</v>
      </c>
      <c r="N229" s="169" t="s">
        <v>45</v>
      </c>
      <c r="O229" s="18"/>
      <c r="P229" s="198"/>
      <c r="Q229" s="198"/>
      <c r="R229" s="18"/>
      <c r="S229" s="18"/>
      <c r="T229" s="18"/>
      <c r="U229" s="18"/>
      <c r="V229" s="18"/>
      <c r="W229" s="18"/>
      <c r="X229" s="18"/>
      <c r="Y229" s="18"/>
      <c r="Z229" s="18"/>
      <c r="AA229" s="18"/>
      <c r="AB229" s="18"/>
      <c r="AC229" s="18"/>
      <c r="AD229" s="18"/>
      <c r="AE229" s="18"/>
      <c r="AF229" s="18"/>
      <c r="AG229" s="18"/>
      <c r="AH229" s="18"/>
      <c r="AI229" s="18"/>
      <c r="AJ229" s="18"/>
    </row>
    <row r="230" spans="1:67" s="8" customFormat="1" ht="51" customHeight="1">
      <c r="A230" s="47">
        <v>134</v>
      </c>
      <c r="B230" s="58" t="s">
        <v>456</v>
      </c>
      <c r="C230" s="170" t="s">
        <v>362</v>
      </c>
      <c r="D230" s="43">
        <v>26008.01</v>
      </c>
      <c r="E230" s="46">
        <f t="shared" si="24"/>
        <v>30.949531899999997</v>
      </c>
      <c r="F230" s="45">
        <v>1</v>
      </c>
      <c r="G230" s="40">
        <v>2</v>
      </c>
      <c r="H230" s="48"/>
      <c r="I230" s="48">
        <v>26</v>
      </c>
      <c r="J230" s="170" t="s">
        <v>242</v>
      </c>
      <c r="K230" s="170" t="s">
        <v>42</v>
      </c>
      <c r="L230" s="49" t="s">
        <v>165</v>
      </c>
      <c r="M230" s="49" t="s">
        <v>170</v>
      </c>
      <c r="N230" s="169" t="s">
        <v>26</v>
      </c>
      <c r="O230" s="18"/>
      <c r="P230" s="18"/>
      <c r="Q230" s="18"/>
      <c r="R230" s="18"/>
      <c r="S230" s="18"/>
      <c r="T230" s="18"/>
      <c r="U230" s="18"/>
      <c r="V230" s="18"/>
      <c r="W230" s="18"/>
      <c r="X230" s="18"/>
      <c r="Y230" s="18"/>
      <c r="Z230" s="18"/>
      <c r="AA230" s="18"/>
      <c r="AB230" s="18"/>
      <c r="AC230" s="18"/>
      <c r="AD230" s="18"/>
      <c r="AE230" s="18"/>
      <c r="AF230" s="18"/>
      <c r="AG230" s="18"/>
      <c r="AH230" s="18"/>
      <c r="AI230" s="18"/>
      <c r="AJ230" s="18"/>
    </row>
    <row r="231" spans="1:67" s="8" customFormat="1" ht="48.6" customHeight="1">
      <c r="A231" s="47">
        <v>135</v>
      </c>
      <c r="B231" s="11" t="s">
        <v>457</v>
      </c>
      <c r="C231" s="170" t="s">
        <v>458</v>
      </c>
      <c r="D231" s="48">
        <v>30000</v>
      </c>
      <c r="E231" s="48">
        <f t="shared" si="24"/>
        <v>35.700000000000003</v>
      </c>
      <c r="F231" s="45"/>
      <c r="G231" s="40">
        <v>2</v>
      </c>
      <c r="H231" s="92"/>
      <c r="I231" s="92">
        <f>E231</f>
        <v>35.700000000000003</v>
      </c>
      <c r="J231" s="170" t="s">
        <v>242</v>
      </c>
      <c r="K231" s="170" t="s">
        <v>42</v>
      </c>
      <c r="L231" s="49" t="s">
        <v>170</v>
      </c>
      <c r="M231" s="49" t="s">
        <v>170</v>
      </c>
      <c r="N231" s="60" t="s">
        <v>123</v>
      </c>
      <c r="O231" s="97"/>
      <c r="P231" s="87"/>
      <c r="Q231" s="87"/>
      <c r="R231" s="87"/>
      <c r="S231" s="87"/>
      <c r="T231" s="153"/>
      <c r="U231" s="153"/>
      <c r="V231" s="94"/>
      <c r="W231" s="94"/>
      <c r="X231" s="94"/>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5"/>
      <c r="AU231" s="95"/>
      <c r="AV231" s="95"/>
      <c r="AW231" s="95"/>
      <c r="AX231" s="95"/>
      <c r="AY231" s="95"/>
      <c r="AZ231" s="95"/>
      <c r="BA231" s="95"/>
      <c r="BB231" s="95"/>
      <c r="BC231" s="95"/>
      <c r="BD231" s="95"/>
      <c r="BE231" s="95"/>
      <c r="BF231" s="95"/>
      <c r="BG231" s="95"/>
      <c r="BH231" s="95"/>
      <c r="BI231" s="95"/>
      <c r="BJ231" s="95"/>
      <c r="BK231" s="95"/>
      <c r="BL231" s="95"/>
      <c r="BM231" s="95"/>
      <c r="BN231" s="95"/>
      <c r="BO231" s="95"/>
    </row>
    <row r="232" spans="1:67" s="8" customFormat="1" ht="46.8" customHeight="1">
      <c r="A232" s="47">
        <v>136</v>
      </c>
      <c r="B232" s="11" t="s">
        <v>459</v>
      </c>
      <c r="C232" s="170" t="s">
        <v>460</v>
      </c>
      <c r="D232" s="48">
        <v>50000</v>
      </c>
      <c r="E232" s="48">
        <f t="shared" si="24"/>
        <v>59.5</v>
      </c>
      <c r="F232" s="45"/>
      <c r="G232" s="40">
        <v>2</v>
      </c>
      <c r="H232" s="92"/>
      <c r="I232" s="92">
        <v>0</v>
      </c>
      <c r="J232" s="170" t="s">
        <v>242</v>
      </c>
      <c r="K232" s="170" t="s">
        <v>42</v>
      </c>
      <c r="L232" s="49" t="s">
        <v>168</v>
      </c>
      <c r="M232" s="49" t="s">
        <v>168</v>
      </c>
      <c r="N232" s="60" t="s">
        <v>461</v>
      </c>
      <c r="O232" s="154"/>
      <c r="P232" s="87"/>
      <c r="Q232" s="87"/>
      <c r="R232" s="87"/>
      <c r="S232" s="87"/>
      <c r="T232" s="153"/>
      <c r="U232" s="153"/>
      <c r="V232" s="94"/>
      <c r="W232" s="94"/>
      <c r="X232" s="94"/>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BG232" s="95"/>
      <c r="BH232" s="95"/>
      <c r="BI232" s="95"/>
      <c r="BJ232" s="95"/>
      <c r="BK232" s="95"/>
      <c r="BL232" s="95"/>
      <c r="BM232" s="95"/>
      <c r="BN232" s="95"/>
      <c r="BO232" s="95"/>
    </row>
    <row r="233" spans="1:67" s="8" customFormat="1" ht="46.8" customHeight="1">
      <c r="A233" s="47">
        <v>137</v>
      </c>
      <c r="B233" s="91" t="s">
        <v>462</v>
      </c>
      <c r="C233" s="170" t="s">
        <v>359</v>
      </c>
      <c r="D233" s="48">
        <v>58132.88</v>
      </c>
      <c r="E233" s="48">
        <f t="shared" si="24"/>
        <v>69.178127199999992</v>
      </c>
      <c r="F233" s="102" t="s">
        <v>194</v>
      </c>
      <c r="G233" s="12" t="s">
        <v>195</v>
      </c>
      <c r="H233" s="48"/>
      <c r="I233" s="48">
        <f>E233</f>
        <v>69.178127199999992</v>
      </c>
      <c r="J233" s="170" t="s">
        <v>242</v>
      </c>
      <c r="K233" s="170" t="s">
        <v>42</v>
      </c>
      <c r="L233" s="100" t="s">
        <v>170</v>
      </c>
      <c r="M233" s="100" t="s">
        <v>170</v>
      </c>
      <c r="N233" s="60" t="s">
        <v>48</v>
      </c>
      <c r="O233" s="75"/>
      <c r="P233" s="200"/>
      <c r="Q233" s="200"/>
      <c r="R233" s="75"/>
      <c r="S233" s="75"/>
      <c r="T233" s="77"/>
      <c r="U233" s="78"/>
      <c r="V233" s="78"/>
      <c r="W233" s="75"/>
      <c r="X233" s="7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row>
    <row r="234" spans="1:67" s="8" customFormat="1" ht="45.6" customHeight="1">
      <c r="A234" s="47">
        <v>138</v>
      </c>
      <c r="B234" s="91" t="s">
        <v>463</v>
      </c>
      <c r="C234" s="170" t="s">
        <v>464</v>
      </c>
      <c r="D234" s="48">
        <v>11715.4</v>
      </c>
      <c r="E234" s="48">
        <f t="shared" si="24"/>
        <v>13.941325999999998</v>
      </c>
      <c r="F234" s="102" t="s">
        <v>194</v>
      </c>
      <c r="G234" s="12" t="s">
        <v>195</v>
      </c>
      <c r="H234" s="48"/>
      <c r="I234" s="48">
        <f>E234</f>
        <v>13.941325999999998</v>
      </c>
      <c r="J234" s="170" t="s">
        <v>242</v>
      </c>
      <c r="K234" s="170" t="s">
        <v>42</v>
      </c>
      <c r="L234" s="100" t="s">
        <v>170</v>
      </c>
      <c r="M234" s="100" t="s">
        <v>170</v>
      </c>
      <c r="N234" s="60" t="s">
        <v>48</v>
      </c>
      <c r="O234" s="75"/>
      <c r="P234" s="200"/>
      <c r="Q234" s="200"/>
      <c r="R234" s="75"/>
      <c r="S234" s="75"/>
      <c r="T234" s="77"/>
      <c r="U234" s="78"/>
      <c r="V234" s="78"/>
      <c r="W234" s="75"/>
      <c r="X234" s="7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row>
    <row r="235" spans="1:67" s="8" customFormat="1" ht="45.6" customHeight="1">
      <c r="A235" s="47">
        <v>139</v>
      </c>
      <c r="B235" s="91" t="s">
        <v>465</v>
      </c>
      <c r="C235" s="170" t="s">
        <v>466</v>
      </c>
      <c r="D235" s="48">
        <v>99000</v>
      </c>
      <c r="E235" s="48">
        <f t="shared" si="24"/>
        <v>117.81</v>
      </c>
      <c r="F235" s="102"/>
      <c r="G235" s="12" t="s">
        <v>195</v>
      </c>
      <c r="H235" s="48"/>
      <c r="I235" s="48">
        <v>78.540000000000006</v>
      </c>
      <c r="J235" s="170" t="s">
        <v>242</v>
      </c>
      <c r="K235" s="170" t="s">
        <v>42</v>
      </c>
      <c r="L235" s="100" t="s">
        <v>170</v>
      </c>
      <c r="M235" s="100" t="s">
        <v>170</v>
      </c>
      <c r="N235" s="60" t="s">
        <v>340</v>
      </c>
      <c r="O235" s="75"/>
      <c r="P235" s="200"/>
      <c r="Q235" s="200"/>
      <c r="R235" s="75"/>
      <c r="S235" s="75"/>
      <c r="T235" s="77"/>
      <c r="U235" s="78"/>
      <c r="V235" s="78"/>
      <c r="W235" s="75"/>
      <c r="X235" s="7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row>
    <row r="236" spans="1:67" s="8" customFormat="1" ht="45.6" customHeight="1">
      <c r="A236" s="47">
        <v>140</v>
      </c>
      <c r="B236" s="91" t="s">
        <v>467</v>
      </c>
      <c r="C236" s="170" t="s">
        <v>468</v>
      </c>
      <c r="D236" s="48">
        <v>2780</v>
      </c>
      <c r="E236" s="48">
        <f t="shared" si="24"/>
        <v>3.3081999999999998</v>
      </c>
      <c r="F236" s="102"/>
      <c r="G236" s="12" t="s">
        <v>195</v>
      </c>
      <c r="H236" s="48"/>
      <c r="I236" s="48">
        <f t="shared" ref="I236:I241" si="25">E236</f>
        <v>3.3081999999999998</v>
      </c>
      <c r="J236" s="170" t="s">
        <v>242</v>
      </c>
      <c r="K236" s="170" t="s">
        <v>42</v>
      </c>
      <c r="L236" s="100" t="s">
        <v>170</v>
      </c>
      <c r="M236" s="100" t="s">
        <v>168</v>
      </c>
      <c r="N236" s="60" t="s">
        <v>30</v>
      </c>
      <c r="O236" s="75"/>
      <c r="P236" s="75"/>
      <c r="Q236" s="75"/>
      <c r="R236" s="75"/>
      <c r="S236" s="75"/>
      <c r="T236" s="77"/>
      <c r="U236" s="78"/>
      <c r="V236" s="78"/>
      <c r="W236" s="75"/>
      <c r="X236" s="7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row>
    <row r="237" spans="1:67" s="8" customFormat="1" ht="45.6" customHeight="1">
      <c r="A237" s="47">
        <v>141</v>
      </c>
      <c r="B237" s="91" t="s">
        <v>469</v>
      </c>
      <c r="C237" s="170" t="s">
        <v>464</v>
      </c>
      <c r="D237" s="48">
        <v>2054.92</v>
      </c>
      <c r="E237" s="48">
        <f t="shared" si="24"/>
        <v>2.4453548000000001</v>
      </c>
      <c r="F237" s="102" t="s">
        <v>194</v>
      </c>
      <c r="G237" s="12" t="s">
        <v>195</v>
      </c>
      <c r="H237" s="48"/>
      <c r="I237" s="48">
        <f t="shared" si="25"/>
        <v>2.4453548000000001</v>
      </c>
      <c r="J237" s="170" t="s">
        <v>242</v>
      </c>
      <c r="K237" s="170" t="s">
        <v>42</v>
      </c>
      <c r="L237" s="100" t="s">
        <v>168</v>
      </c>
      <c r="M237" s="100" t="s">
        <v>168</v>
      </c>
      <c r="N237" s="60" t="s">
        <v>48</v>
      </c>
      <c r="O237" s="201"/>
      <c r="P237" s="202"/>
      <c r="Q237" s="200"/>
      <c r="R237" s="200"/>
      <c r="S237" s="75"/>
      <c r="T237" s="77"/>
      <c r="U237" s="78"/>
      <c r="V237" s="78"/>
      <c r="W237" s="75"/>
      <c r="X237" s="7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row>
    <row r="238" spans="1:67" s="8" customFormat="1" ht="45.6" customHeight="1">
      <c r="A238" s="47">
        <v>142</v>
      </c>
      <c r="B238" s="9" t="s">
        <v>470</v>
      </c>
      <c r="C238" s="170" t="s">
        <v>471</v>
      </c>
      <c r="D238" s="48">
        <v>35294.18</v>
      </c>
      <c r="E238" s="46">
        <f t="shared" si="24"/>
        <v>42.000074199999993</v>
      </c>
      <c r="F238" s="45"/>
      <c r="G238" s="40">
        <v>2</v>
      </c>
      <c r="H238" s="48"/>
      <c r="I238" s="48">
        <f t="shared" si="25"/>
        <v>42.000074199999993</v>
      </c>
      <c r="J238" s="170" t="s">
        <v>242</v>
      </c>
      <c r="K238" s="170" t="s">
        <v>42</v>
      </c>
      <c r="L238" s="49" t="s">
        <v>169</v>
      </c>
      <c r="M238" s="49" t="s">
        <v>169</v>
      </c>
      <c r="N238" s="169" t="s">
        <v>30</v>
      </c>
      <c r="O238" s="162"/>
      <c r="P238" s="200"/>
      <c r="Q238" s="200"/>
      <c r="R238" s="75"/>
      <c r="S238" s="75"/>
      <c r="T238" s="77"/>
      <c r="U238" s="78"/>
      <c r="V238" s="78"/>
      <c r="W238" s="75"/>
      <c r="X238" s="7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row>
    <row r="239" spans="1:67" s="8" customFormat="1" ht="45.6" customHeight="1">
      <c r="A239" s="47">
        <v>143</v>
      </c>
      <c r="B239" s="9" t="s">
        <v>472</v>
      </c>
      <c r="C239" s="170" t="s">
        <v>473</v>
      </c>
      <c r="D239" s="48">
        <v>1038</v>
      </c>
      <c r="E239" s="46">
        <f>D239*1.19/1000</f>
        <v>1.23522</v>
      </c>
      <c r="F239" s="45"/>
      <c r="G239" s="40">
        <v>2</v>
      </c>
      <c r="H239" s="48"/>
      <c r="I239" s="48">
        <f t="shared" si="25"/>
        <v>1.23522</v>
      </c>
      <c r="J239" s="170" t="s">
        <v>242</v>
      </c>
      <c r="K239" s="170" t="s">
        <v>42</v>
      </c>
      <c r="L239" s="49" t="s">
        <v>166</v>
      </c>
      <c r="M239" s="49" t="s">
        <v>166</v>
      </c>
      <c r="N239" s="169" t="s">
        <v>474</v>
      </c>
      <c r="O239" s="162"/>
      <c r="P239" s="200"/>
      <c r="Q239" s="200"/>
      <c r="R239" s="75"/>
      <c r="S239" s="75"/>
      <c r="T239" s="77"/>
      <c r="U239" s="78"/>
      <c r="V239" s="78"/>
      <c r="W239" s="75"/>
      <c r="X239" s="7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row>
    <row r="240" spans="1:67" s="8" customFormat="1" ht="45.6" customHeight="1">
      <c r="A240" s="47">
        <v>144</v>
      </c>
      <c r="B240" s="9" t="s">
        <v>475</v>
      </c>
      <c r="C240" s="170" t="s">
        <v>476</v>
      </c>
      <c r="D240" s="48">
        <v>4160</v>
      </c>
      <c r="E240" s="46">
        <f>D240*1.19/1000</f>
        <v>4.9503999999999992</v>
      </c>
      <c r="F240" s="45"/>
      <c r="G240" s="40">
        <v>2</v>
      </c>
      <c r="H240" s="48"/>
      <c r="I240" s="48">
        <f t="shared" si="25"/>
        <v>4.9503999999999992</v>
      </c>
      <c r="J240" s="170" t="s">
        <v>242</v>
      </c>
      <c r="K240" s="170" t="s">
        <v>42</v>
      </c>
      <c r="L240" s="49" t="s">
        <v>166</v>
      </c>
      <c r="M240" s="49" t="s">
        <v>166</v>
      </c>
      <c r="N240" s="169" t="s">
        <v>45</v>
      </c>
      <c r="O240" s="162"/>
      <c r="P240" s="200"/>
      <c r="Q240" s="200"/>
      <c r="R240" s="75"/>
      <c r="S240" s="75"/>
      <c r="T240" s="77"/>
      <c r="U240" s="78"/>
      <c r="V240" s="78"/>
      <c r="W240" s="75"/>
      <c r="X240" s="7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row>
    <row r="241" spans="1:67" s="8" customFormat="1" ht="45.6" customHeight="1">
      <c r="A241" s="47">
        <v>145</v>
      </c>
      <c r="B241" s="9" t="s">
        <v>477</v>
      </c>
      <c r="C241" s="170" t="s">
        <v>387</v>
      </c>
      <c r="D241" s="48">
        <v>1400</v>
      </c>
      <c r="E241" s="46">
        <v>1.66</v>
      </c>
      <c r="F241" s="45"/>
      <c r="G241" s="40">
        <v>2</v>
      </c>
      <c r="H241" s="48"/>
      <c r="I241" s="48">
        <f t="shared" si="25"/>
        <v>1.66</v>
      </c>
      <c r="J241" s="170" t="s">
        <v>242</v>
      </c>
      <c r="K241" s="170" t="s">
        <v>42</v>
      </c>
      <c r="L241" s="49" t="s">
        <v>167</v>
      </c>
      <c r="M241" s="49" t="s">
        <v>167</v>
      </c>
      <c r="N241" s="169" t="s">
        <v>293</v>
      </c>
      <c r="O241" s="162"/>
      <c r="P241" s="200"/>
      <c r="Q241" s="200"/>
      <c r="R241" s="75"/>
      <c r="S241" s="75"/>
      <c r="T241" s="77"/>
      <c r="U241" s="78"/>
      <c r="V241" s="78"/>
      <c r="W241" s="75"/>
      <c r="X241" s="7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row>
    <row r="242" spans="1:67" s="8" customFormat="1" ht="46.2" customHeight="1">
      <c r="A242" s="47">
        <v>146</v>
      </c>
      <c r="B242" s="91" t="s">
        <v>478</v>
      </c>
      <c r="C242" s="170" t="s">
        <v>208</v>
      </c>
      <c r="D242" s="48">
        <v>84033.61</v>
      </c>
      <c r="E242" s="48">
        <f>D242*1.19/1000</f>
        <v>99.999995899999988</v>
      </c>
      <c r="F242" s="102" t="s">
        <v>194</v>
      </c>
      <c r="G242" s="12" t="s">
        <v>195</v>
      </c>
      <c r="H242" s="48"/>
      <c r="I242" s="48">
        <f>E242</f>
        <v>99.999995899999988</v>
      </c>
      <c r="J242" s="170" t="s">
        <v>242</v>
      </c>
      <c r="K242" s="170" t="s">
        <v>42</v>
      </c>
      <c r="L242" s="170" t="s">
        <v>167</v>
      </c>
      <c r="M242" s="100" t="s">
        <v>167</v>
      </c>
      <c r="N242" s="100" t="s">
        <v>201</v>
      </c>
      <c r="O242" s="5"/>
      <c r="P242" s="200"/>
      <c r="Q242" s="200"/>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row>
    <row r="243" spans="1:67" s="8" customFormat="1" ht="51" customHeight="1">
      <c r="A243" s="47">
        <v>147</v>
      </c>
      <c r="B243" s="91" t="s">
        <v>479</v>
      </c>
      <c r="C243" s="170" t="s">
        <v>208</v>
      </c>
      <c r="D243" s="48">
        <v>84033.61</v>
      </c>
      <c r="E243" s="48">
        <f t="shared" ref="E243:E256" si="26">D243*1.19/1000</f>
        <v>99.999995899999988</v>
      </c>
      <c r="F243" s="102" t="s">
        <v>194</v>
      </c>
      <c r="G243" s="12" t="s">
        <v>195</v>
      </c>
      <c r="H243" s="48"/>
      <c r="I243" s="48">
        <f t="shared" ref="I243:I253" si="27">E243</f>
        <v>99.999995899999988</v>
      </c>
      <c r="J243" s="170" t="s">
        <v>242</v>
      </c>
      <c r="K243" s="170" t="s">
        <v>42</v>
      </c>
      <c r="L243" s="170" t="s">
        <v>167</v>
      </c>
      <c r="M243" s="100" t="s">
        <v>167</v>
      </c>
      <c r="N243" s="100" t="s">
        <v>201</v>
      </c>
      <c r="O243" s="5"/>
      <c r="P243" s="200"/>
      <c r="Q243" s="200"/>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row>
    <row r="244" spans="1:67" s="8" customFormat="1" ht="49.2" customHeight="1">
      <c r="A244" s="47">
        <v>148</v>
      </c>
      <c r="B244" s="91" t="s">
        <v>480</v>
      </c>
      <c r="C244" s="170" t="s">
        <v>208</v>
      </c>
      <c r="D244" s="48">
        <v>84033.61</v>
      </c>
      <c r="E244" s="48">
        <f t="shared" si="26"/>
        <v>99.999995899999988</v>
      </c>
      <c r="F244" s="102" t="s">
        <v>194</v>
      </c>
      <c r="G244" s="12" t="s">
        <v>195</v>
      </c>
      <c r="H244" s="48"/>
      <c r="I244" s="48">
        <f t="shared" si="27"/>
        <v>99.999995899999988</v>
      </c>
      <c r="J244" s="170" t="s">
        <v>242</v>
      </c>
      <c r="K244" s="170" t="s">
        <v>42</v>
      </c>
      <c r="L244" s="170" t="s">
        <v>167</v>
      </c>
      <c r="M244" s="100" t="s">
        <v>167</v>
      </c>
      <c r="N244" s="100" t="s">
        <v>201</v>
      </c>
      <c r="O244" s="5"/>
      <c r="P244" s="200"/>
      <c r="Q244" s="200"/>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row>
    <row r="245" spans="1:67" s="8" customFormat="1" ht="42.6" customHeight="1">
      <c r="A245" s="47">
        <v>149</v>
      </c>
      <c r="B245" s="91" t="s">
        <v>481</v>
      </c>
      <c r="C245" s="170" t="s">
        <v>208</v>
      </c>
      <c r="D245" s="48">
        <v>84033.61</v>
      </c>
      <c r="E245" s="48">
        <f t="shared" si="26"/>
        <v>99.999995899999988</v>
      </c>
      <c r="F245" s="102" t="s">
        <v>194</v>
      </c>
      <c r="G245" s="12" t="s">
        <v>195</v>
      </c>
      <c r="H245" s="48"/>
      <c r="I245" s="48">
        <f t="shared" si="27"/>
        <v>99.999995899999988</v>
      </c>
      <c r="J245" s="170" t="s">
        <v>242</v>
      </c>
      <c r="K245" s="170" t="s">
        <v>42</v>
      </c>
      <c r="L245" s="170" t="s">
        <v>167</v>
      </c>
      <c r="M245" s="100" t="s">
        <v>167</v>
      </c>
      <c r="N245" s="100" t="s">
        <v>201</v>
      </c>
      <c r="O245" s="5"/>
      <c r="P245" s="200"/>
      <c r="Q245" s="200"/>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row>
    <row r="246" spans="1:67" s="8" customFormat="1" ht="45.6" customHeight="1">
      <c r="A246" s="47">
        <v>150</v>
      </c>
      <c r="B246" s="91" t="s">
        <v>482</v>
      </c>
      <c r="C246" s="170" t="s">
        <v>208</v>
      </c>
      <c r="D246" s="48">
        <v>84033.61</v>
      </c>
      <c r="E246" s="48">
        <f t="shared" si="26"/>
        <v>99.999995899999988</v>
      </c>
      <c r="F246" s="102" t="s">
        <v>194</v>
      </c>
      <c r="G246" s="12" t="s">
        <v>195</v>
      </c>
      <c r="H246" s="48"/>
      <c r="I246" s="48">
        <f t="shared" si="27"/>
        <v>99.999995899999988</v>
      </c>
      <c r="J246" s="170" t="s">
        <v>242</v>
      </c>
      <c r="K246" s="170" t="s">
        <v>42</v>
      </c>
      <c r="L246" s="170" t="s">
        <v>167</v>
      </c>
      <c r="M246" s="100" t="s">
        <v>167</v>
      </c>
      <c r="N246" s="100" t="s">
        <v>201</v>
      </c>
      <c r="O246" s="5"/>
      <c r="P246" s="200"/>
      <c r="Q246" s="200"/>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row>
    <row r="247" spans="1:67" s="8" customFormat="1" ht="45" customHeight="1">
      <c r="A247" s="47">
        <v>151</v>
      </c>
      <c r="B247" s="91" t="s">
        <v>483</v>
      </c>
      <c r="C247" s="170" t="s">
        <v>208</v>
      </c>
      <c r="D247" s="48">
        <v>84033.61</v>
      </c>
      <c r="E247" s="48">
        <f t="shared" si="26"/>
        <v>99.999995899999988</v>
      </c>
      <c r="F247" s="102" t="s">
        <v>194</v>
      </c>
      <c r="G247" s="12" t="s">
        <v>195</v>
      </c>
      <c r="H247" s="48"/>
      <c r="I247" s="48">
        <f t="shared" si="27"/>
        <v>99.999995899999988</v>
      </c>
      <c r="J247" s="170" t="s">
        <v>242</v>
      </c>
      <c r="K247" s="170" t="s">
        <v>42</v>
      </c>
      <c r="L247" s="170" t="s">
        <v>167</v>
      </c>
      <c r="M247" s="100" t="s">
        <v>167</v>
      </c>
      <c r="N247" s="100" t="s">
        <v>201</v>
      </c>
      <c r="O247" s="5"/>
      <c r="P247" s="200"/>
      <c r="Q247" s="200"/>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row>
    <row r="248" spans="1:67" s="8" customFormat="1" ht="49.2" customHeight="1">
      <c r="A248" s="47">
        <v>152</v>
      </c>
      <c r="B248" s="91" t="s">
        <v>484</v>
      </c>
      <c r="C248" s="170" t="s">
        <v>208</v>
      </c>
      <c r="D248" s="48">
        <v>84033.61</v>
      </c>
      <c r="E248" s="48">
        <f t="shared" si="26"/>
        <v>99.999995899999988</v>
      </c>
      <c r="F248" s="102" t="s">
        <v>194</v>
      </c>
      <c r="G248" s="12" t="s">
        <v>195</v>
      </c>
      <c r="H248" s="48"/>
      <c r="I248" s="48">
        <f t="shared" si="27"/>
        <v>99.999995899999988</v>
      </c>
      <c r="J248" s="170" t="s">
        <v>242</v>
      </c>
      <c r="K248" s="170" t="s">
        <v>42</v>
      </c>
      <c r="L248" s="170" t="s">
        <v>167</v>
      </c>
      <c r="M248" s="100" t="s">
        <v>167</v>
      </c>
      <c r="N248" s="100" t="s">
        <v>201</v>
      </c>
      <c r="O248" s="5"/>
      <c r="P248" s="200"/>
      <c r="Q248" s="200"/>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row>
    <row r="249" spans="1:67" s="8" customFormat="1" ht="50.4" customHeight="1">
      <c r="A249" s="47">
        <v>153</v>
      </c>
      <c r="B249" s="91" t="s">
        <v>485</v>
      </c>
      <c r="C249" s="170" t="s">
        <v>208</v>
      </c>
      <c r="D249" s="48">
        <v>84033.61</v>
      </c>
      <c r="E249" s="48">
        <f t="shared" si="26"/>
        <v>99.999995899999988</v>
      </c>
      <c r="F249" s="102" t="s">
        <v>194</v>
      </c>
      <c r="G249" s="12" t="s">
        <v>195</v>
      </c>
      <c r="H249" s="48"/>
      <c r="I249" s="48">
        <f t="shared" si="27"/>
        <v>99.999995899999988</v>
      </c>
      <c r="J249" s="170" t="s">
        <v>242</v>
      </c>
      <c r="K249" s="170" t="s">
        <v>42</v>
      </c>
      <c r="L249" s="170" t="s">
        <v>167</v>
      </c>
      <c r="M249" s="100" t="s">
        <v>167</v>
      </c>
      <c r="N249" s="100" t="s">
        <v>201</v>
      </c>
      <c r="O249" s="18"/>
      <c r="P249" s="200"/>
      <c r="Q249" s="200"/>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row>
    <row r="250" spans="1:67" s="8" customFormat="1" ht="50.4" customHeight="1">
      <c r="A250" s="47">
        <v>154</v>
      </c>
      <c r="B250" s="91" t="s">
        <v>486</v>
      </c>
      <c r="C250" s="170" t="s">
        <v>359</v>
      </c>
      <c r="D250" s="48">
        <v>15206.38</v>
      </c>
      <c r="E250" s="48">
        <f t="shared" si="26"/>
        <v>18.095592199999999</v>
      </c>
      <c r="F250" s="102" t="s">
        <v>194</v>
      </c>
      <c r="G250" s="12" t="s">
        <v>195</v>
      </c>
      <c r="H250" s="48"/>
      <c r="I250" s="48">
        <f t="shared" si="27"/>
        <v>18.095592199999999</v>
      </c>
      <c r="J250" s="170" t="s">
        <v>242</v>
      </c>
      <c r="K250" s="170" t="s">
        <v>42</v>
      </c>
      <c r="L250" s="170" t="s">
        <v>167</v>
      </c>
      <c r="M250" s="100" t="s">
        <v>167</v>
      </c>
      <c r="N250" s="100" t="s">
        <v>487</v>
      </c>
      <c r="O250" s="18"/>
      <c r="P250" s="200"/>
      <c r="Q250" s="200"/>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row>
    <row r="251" spans="1:67" s="8" customFormat="1" ht="50.4" customHeight="1">
      <c r="A251" s="47">
        <v>155</v>
      </c>
      <c r="B251" s="91" t="s">
        <v>488</v>
      </c>
      <c r="C251" s="170" t="s">
        <v>464</v>
      </c>
      <c r="D251" s="48">
        <v>5479.78</v>
      </c>
      <c r="E251" s="48">
        <f t="shared" si="26"/>
        <v>6.5209381999999998</v>
      </c>
      <c r="F251" s="102" t="s">
        <v>194</v>
      </c>
      <c r="G251" s="12" t="s">
        <v>195</v>
      </c>
      <c r="H251" s="48"/>
      <c r="I251" s="48">
        <f t="shared" si="27"/>
        <v>6.5209381999999998</v>
      </c>
      <c r="J251" s="170" t="s">
        <v>242</v>
      </c>
      <c r="K251" s="170" t="s">
        <v>42</v>
      </c>
      <c r="L251" s="170" t="s">
        <v>167</v>
      </c>
      <c r="M251" s="100" t="s">
        <v>167</v>
      </c>
      <c r="N251" s="100" t="s">
        <v>487</v>
      </c>
      <c r="O251" s="18"/>
      <c r="P251" s="200"/>
      <c r="Q251" s="200"/>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row>
    <row r="252" spans="1:67" s="8" customFormat="1" ht="50.4" customHeight="1">
      <c r="A252" s="47">
        <v>156</v>
      </c>
      <c r="B252" s="91" t="s">
        <v>489</v>
      </c>
      <c r="C252" s="170" t="s">
        <v>490</v>
      </c>
      <c r="D252" s="48">
        <v>52500</v>
      </c>
      <c r="E252" s="48">
        <f t="shared" si="26"/>
        <v>62.475000000000001</v>
      </c>
      <c r="F252" s="102"/>
      <c r="G252" s="12" t="s">
        <v>195</v>
      </c>
      <c r="H252" s="48"/>
      <c r="I252" s="48">
        <f t="shared" si="27"/>
        <v>62.475000000000001</v>
      </c>
      <c r="J252" s="170" t="s">
        <v>242</v>
      </c>
      <c r="K252" s="170" t="s">
        <v>42</v>
      </c>
      <c r="L252" s="170" t="s">
        <v>167</v>
      </c>
      <c r="M252" s="100" t="s">
        <v>167</v>
      </c>
      <c r="N252" s="100" t="s">
        <v>48</v>
      </c>
      <c r="O252" s="18"/>
      <c r="P252" s="200"/>
      <c r="Q252" s="200"/>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row>
    <row r="253" spans="1:67" s="8" customFormat="1" ht="50.4" customHeight="1">
      <c r="A253" s="47">
        <v>157</v>
      </c>
      <c r="B253" s="91" t="s">
        <v>491</v>
      </c>
      <c r="C253" s="170" t="s">
        <v>492</v>
      </c>
      <c r="D253" s="48">
        <v>6100</v>
      </c>
      <c r="E253" s="48">
        <f t="shared" si="26"/>
        <v>7.2590000000000003</v>
      </c>
      <c r="F253" s="102"/>
      <c r="G253" s="12" t="s">
        <v>195</v>
      </c>
      <c r="H253" s="48"/>
      <c r="I253" s="48">
        <f t="shared" si="27"/>
        <v>7.2590000000000003</v>
      </c>
      <c r="J253" s="170" t="s">
        <v>242</v>
      </c>
      <c r="K253" s="170" t="s">
        <v>42</v>
      </c>
      <c r="L253" s="170" t="s">
        <v>172</v>
      </c>
      <c r="M253" s="100" t="s">
        <v>172</v>
      </c>
      <c r="N253" s="100" t="s">
        <v>493</v>
      </c>
      <c r="O253" s="18"/>
      <c r="P253" s="200"/>
      <c r="Q253" s="200"/>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row>
    <row r="254" spans="1:67" s="8" customFormat="1" ht="70.8" customHeight="1">
      <c r="A254" s="47">
        <v>158</v>
      </c>
      <c r="B254" s="91" t="s">
        <v>494</v>
      </c>
      <c r="C254" s="170" t="s">
        <v>495</v>
      </c>
      <c r="D254" s="48">
        <v>30000</v>
      </c>
      <c r="E254" s="48">
        <f t="shared" si="26"/>
        <v>35.700000000000003</v>
      </c>
      <c r="F254" s="102" t="s">
        <v>194</v>
      </c>
      <c r="G254" s="12" t="s">
        <v>195</v>
      </c>
      <c r="H254" s="48">
        <f>E254</f>
        <v>35.700000000000003</v>
      </c>
      <c r="I254" s="48"/>
      <c r="J254" s="170" t="s">
        <v>242</v>
      </c>
      <c r="K254" s="170" t="s">
        <v>42</v>
      </c>
      <c r="L254" s="170" t="s">
        <v>172</v>
      </c>
      <c r="M254" s="100" t="s">
        <v>172</v>
      </c>
      <c r="N254" s="100" t="s">
        <v>24</v>
      </c>
      <c r="O254" s="18"/>
      <c r="P254" s="200"/>
      <c r="Q254" s="200"/>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row>
    <row r="255" spans="1:67" s="8" customFormat="1" ht="58.2" customHeight="1">
      <c r="A255" s="47">
        <v>159</v>
      </c>
      <c r="B255" s="91" t="s">
        <v>496</v>
      </c>
      <c r="C255" s="170" t="s">
        <v>359</v>
      </c>
      <c r="D255" s="48">
        <v>69000</v>
      </c>
      <c r="E255" s="48">
        <f t="shared" si="26"/>
        <v>82.11</v>
      </c>
      <c r="F255" s="102" t="s">
        <v>194</v>
      </c>
      <c r="G255" s="12" t="s">
        <v>195</v>
      </c>
      <c r="H255" s="48">
        <f>E255</f>
        <v>82.11</v>
      </c>
      <c r="I255" s="48"/>
      <c r="J255" s="170" t="s">
        <v>242</v>
      </c>
      <c r="K255" s="170" t="s">
        <v>42</v>
      </c>
      <c r="L255" s="170" t="s">
        <v>173</v>
      </c>
      <c r="M255" s="100" t="s">
        <v>173</v>
      </c>
      <c r="N255" s="100" t="s">
        <v>32</v>
      </c>
      <c r="O255" s="18"/>
      <c r="P255" s="200"/>
      <c r="Q255" s="200"/>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row>
    <row r="256" spans="1:67" s="8" customFormat="1" ht="48" customHeight="1">
      <c r="A256" s="47">
        <v>160</v>
      </c>
      <c r="B256" s="91" t="s">
        <v>497</v>
      </c>
      <c r="C256" s="170" t="s">
        <v>359</v>
      </c>
      <c r="D256" s="48">
        <v>39500</v>
      </c>
      <c r="E256" s="48">
        <f t="shared" si="26"/>
        <v>47.005000000000003</v>
      </c>
      <c r="F256" s="102" t="s">
        <v>194</v>
      </c>
      <c r="G256" s="12" t="s">
        <v>195</v>
      </c>
      <c r="H256" s="48">
        <f>E256</f>
        <v>47.005000000000003</v>
      </c>
      <c r="I256" s="48"/>
      <c r="J256" s="170" t="s">
        <v>242</v>
      </c>
      <c r="K256" s="170" t="s">
        <v>42</v>
      </c>
      <c r="L256" s="170" t="s">
        <v>173</v>
      </c>
      <c r="M256" s="100" t="s">
        <v>173</v>
      </c>
      <c r="N256" s="100" t="s">
        <v>32</v>
      </c>
      <c r="O256" s="18"/>
      <c r="P256" s="200"/>
      <c r="Q256" s="200"/>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row>
    <row r="257" spans="1:51" s="8" customFormat="1" ht="58.2" customHeight="1">
      <c r="A257" s="47">
        <v>161</v>
      </c>
      <c r="B257" s="91" t="s">
        <v>498</v>
      </c>
      <c r="C257" s="170" t="s">
        <v>499</v>
      </c>
      <c r="D257" s="48">
        <v>3157.89</v>
      </c>
      <c r="E257" s="46">
        <f>D257*1.19/1000</f>
        <v>3.7578890999999999</v>
      </c>
      <c r="F257" s="45">
        <v>1</v>
      </c>
      <c r="G257" s="40">
        <v>2</v>
      </c>
      <c r="H257" s="48"/>
      <c r="I257" s="48">
        <f>E257</f>
        <v>3.7578890999999999</v>
      </c>
      <c r="J257" s="170" t="s">
        <v>242</v>
      </c>
      <c r="K257" s="170" t="s">
        <v>42</v>
      </c>
      <c r="L257" s="49" t="s">
        <v>173</v>
      </c>
      <c r="M257" s="49" t="s">
        <v>174</v>
      </c>
      <c r="N257" s="169" t="s">
        <v>30</v>
      </c>
      <c r="O257" s="18"/>
      <c r="P257" s="200"/>
      <c r="Q257" s="200"/>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row>
    <row r="258" spans="1:51" s="8" customFormat="1" ht="58.2" customHeight="1">
      <c r="A258" s="47">
        <v>162</v>
      </c>
      <c r="B258" s="91" t="s">
        <v>529</v>
      </c>
      <c r="C258" s="170" t="s">
        <v>446</v>
      </c>
      <c r="D258" s="48">
        <v>15300</v>
      </c>
      <c r="E258" s="46">
        <v>18.21</v>
      </c>
      <c r="F258" s="45">
        <v>1</v>
      </c>
      <c r="G258" s="40">
        <v>2</v>
      </c>
      <c r="H258" s="48">
        <v>18.21</v>
      </c>
      <c r="I258" s="48"/>
      <c r="J258" s="170" t="s">
        <v>242</v>
      </c>
      <c r="K258" s="170" t="s">
        <v>42</v>
      </c>
      <c r="L258" s="49" t="s">
        <v>174</v>
      </c>
      <c r="M258" s="49" t="s">
        <v>174</v>
      </c>
      <c r="N258" s="169" t="s">
        <v>500</v>
      </c>
      <c r="O258" s="18"/>
      <c r="P258" s="200"/>
      <c r="Q258" s="200"/>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row>
    <row r="259" spans="1:51" s="8" customFormat="1" ht="58.2" customHeight="1">
      <c r="A259" s="47">
        <v>163</v>
      </c>
      <c r="B259" s="91" t="s">
        <v>501</v>
      </c>
      <c r="C259" s="170" t="s">
        <v>128</v>
      </c>
      <c r="D259" s="48">
        <v>2495161.9</v>
      </c>
      <c r="E259" s="46">
        <v>2969.24</v>
      </c>
      <c r="F259" s="45"/>
      <c r="G259" s="40">
        <v>2</v>
      </c>
      <c r="H259" s="48"/>
      <c r="I259" s="48">
        <v>0</v>
      </c>
      <c r="J259" s="170" t="s">
        <v>22</v>
      </c>
      <c r="K259" s="170" t="s">
        <v>38</v>
      </c>
      <c r="L259" s="49" t="s">
        <v>174</v>
      </c>
      <c r="M259" s="49" t="s">
        <v>191</v>
      </c>
      <c r="N259" s="169" t="s">
        <v>500</v>
      </c>
      <c r="O259" s="18"/>
      <c r="P259" s="200"/>
      <c r="Q259" s="200"/>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row>
    <row r="260" spans="1:51" s="8" customFormat="1" ht="58.2" customHeight="1">
      <c r="A260" s="47">
        <v>164</v>
      </c>
      <c r="B260" s="9" t="s">
        <v>502</v>
      </c>
      <c r="C260" s="170" t="s">
        <v>379</v>
      </c>
      <c r="D260" s="48">
        <v>2100</v>
      </c>
      <c r="E260" s="46">
        <f>D260*1.19/1000</f>
        <v>2.4990000000000001</v>
      </c>
      <c r="F260" s="45"/>
      <c r="G260" s="40">
        <v>2</v>
      </c>
      <c r="H260" s="48"/>
      <c r="I260" s="48">
        <f>E260</f>
        <v>2.4990000000000001</v>
      </c>
      <c r="J260" s="170" t="s">
        <v>242</v>
      </c>
      <c r="K260" s="170" t="s">
        <v>42</v>
      </c>
      <c r="L260" s="49" t="s">
        <v>503</v>
      </c>
      <c r="M260" s="49" t="s">
        <v>174</v>
      </c>
      <c r="N260" s="169" t="s">
        <v>30</v>
      </c>
      <c r="O260" s="18"/>
      <c r="P260" s="200"/>
      <c r="Q260" s="200"/>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row>
    <row r="261" spans="1:51" s="8" customFormat="1" ht="58.2" customHeight="1">
      <c r="A261" s="47">
        <v>165</v>
      </c>
      <c r="B261" s="9" t="s">
        <v>504</v>
      </c>
      <c r="C261" s="170" t="s">
        <v>505</v>
      </c>
      <c r="D261" s="48">
        <v>4500</v>
      </c>
      <c r="E261" s="46">
        <f>D261*1.19/1000</f>
        <v>5.3550000000000004</v>
      </c>
      <c r="F261" s="45"/>
      <c r="G261" s="40">
        <v>2</v>
      </c>
      <c r="H261" s="48"/>
      <c r="I261" s="48">
        <f>E261</f>
        <v>5.3550000000000004</v>
      </c>
      <c r="J261" s="170" t="s">
        <v>242</v>
      </c>
      <c r="K261" s="170" t="s">
        <v>42</v>
      </c>
      <c r="L261" s="49" t="s">
        <v>503</v>
      </c>
      <c r="M261" s="49" t="s">
        <v>174</v>
      </c>
      <c r="N261" s="169" t="s">
        <v>30</v>
      </c>
      <c r="O261" s="18"/>
      <c r="P261" s="200"/>
      <c r="Q261" s="200"/>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row>
    <row r="262" spans="1:51" s="8" customFormat="1" ht="58.2" customHeight="1">
      <c r="A262" s="47">
        <v>166</v>
      </c>
      <c r="B262" s="9" t="s">
        <v>506</v>
      </c>
      <c r="C262" s="170" t="s">
        <v>379</v>
      </c>
      <c r="D262" s="48">
        <v>1950</v>
      </c>
      <c r="E262" s="46">
        <f>D262*1.19/1000</f>
        <v>2.3205</v>
      </c>
      <c r="F262" s="45"/>
      <c r="G262" s="40">
        <v>2</v>
      </c>
      <c r="H262" s="48"/>
      <c r="I262" s="48">
        <f>E262</f>
        <v>2.3205</v>
      </c>
      <c r="J262" s="170" t="s">
        <v>242</v>
      </c>
      <c r="K262" s="170" t="s">
        <v>42</v>
      </c>
      <c r="L262" s="49" t="s">
        <v>503</v>
      </c>
      <c r="M262" s="49" t="s">
        <v>174</v>
      </c>
      <c r="N262" s="169" t="s">
        <v>30</v>
      </c>
      <c r="O262" s="18"/>
      <c r="P262" s="200"/>
      <c r="Q262" s="200"/>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row>
    <row r="263" spans="1:51" s="8" customFormat="1" ht="58.2" customHeight="1">
      <c r="A263" s="47">
        <v>167</v>
      </c>
      <c r="B263" s="9" t="s">
        <v>507</v>
      </c>
      <c r="C263" s="170" t="s">
        <v>508</v>
      </c>
      <c r="D263" s="48">
        <v>5000</v>
      </c>
      <c r="E263" s="46">
        <f>D263*1.19/1000</f>
        <v>5.95</v>
      </c>
      <c r="F263" s="45"/>
      <c r="G263" s="40">
        <v>2</v>
      </c>
      <c r="H263" s="48"/>
      <c r="I263" s="48">
        <f>E263</f>
        <v>5.95</v>
      </c>
      <c r="J263" s="170" t="s">
        <v>242</v>
      </c>
      <c r="K263" s="170" t="s">
        <v>42</v>
      </c>
      <c r="L263" s="49" t="s">
        <v>503</v>
      </c>
      <c r="M263" s="49" t="s">
        <v>174</v>
      </c>
      <c r="N263" s="169" t="s">
        <v>30</v>
      </c>
      <c r="O263" s="18"/>
      <c r="P263" s="200"/>
      <c r="Q263" s="200"/>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row>
    <row r="264" spans="1:51" s="8" customFormat="1" ht="58.2" customHeight="1">
      <c r="A264" s="47">
        <v>168</v>
      </c>
      <c r="B264" s="9" t="s">
        <v>521</v>
      </c>
      <c r="C264" s="170" t="s">
        <v>505</v>
      </c>
      <c r="D264" s="48">
        <v>20084</v>
      </c>
      <c r="E264" s="46">
        <v>23.9</v>
      </c>
      <c r="F264" s="45"/>
      <c r="G264" s="40">
        <v>2</v>
      </c>
      <c r="H264" s="48"/>
      <c r="I264" s="48">
        <v>23.9</v>
      </c>
      <c r="J264" s="170" t="s">
        <v>242</v>
      </c>
      <c r="K264" s="170" t="s">
        <v>42</v>
      </c>
      <c r="L264" s="49" t="s">
        <v>174</v>
      </c>
      <c r="M264" s="49" t="s">
        <v>174</v>
      </c>
      <c r="N264" s="169" t="s">
        <v>30</v>
      </c>
      <c r="O264" s="18"/>
      <c r="P264" s="164"/>
      <c r="Q264" s="164"/>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row>
    <row r="265" spans="1:51" s="8" customFormat="1" ht="54" customHeight="1">
      <c r="A265" s="47">
        <v>169</v>
      </c>
      <c r="B265" s="9" t="s">
        <v>522</v>
      </c>
      <c r="C265" s="170" t="s">
        <v>523</v>
      </c>
      <c r="D265" s="48">
        <v>37134.449999999997</v>
      </c>
      <c r="E265" s="46">
        <v>44.19</v>
      </c>
      <c r="F265" s="45"/>
      <c r="G265" s="40">
        <v>2</v>
      </c>
      <c r="H265" s="48"/>
      <c r="I265" s="48">
        <v>44.19</v>
      </c>
      <c r="J265" s="170" t="s">
        <v>242</v>
      </c>
      <c r="K265" s="170" t="s">
        <v>42</v>
      </c>
      <c r="L265" s="49" t="s">
        <v>174</v>
      </c>
      <c r="M265" s="49" t="s">
        <v>174</v>
      </c>
      <c r="N265" s="169" t="s">
        <v>174</v>
      </c>
      <c r="O265" s="18"/>
      <c r="P265" s="18"/>
      <c r="Q265" s="18"/>
      <c r="R265" s="18"/>
      <c r="S265" s="18"/>
      <c r="T265" s="18"/>
      <c r="U265" s="18"/>
      <c r="V265" s="18"/>
      <c r="W265" s="18"/>
      <c r="X265" s="18"/>
      <c r="Y265" s="18"/>
      <c r="Z265" s="18"/>
      <c r="AA265" s="18"/>
      <c r="AB265" s="18"/>
      <c r="AC265" s="18"/>
      <c r="AD265" s="18"/>
      <c r="AE265" s="18"/>
      <c r="AF265" s="18"/>
      <c r="AG265" s="18"/>
      <c r="AH265" s="18"/>
      <c r="AI265" s="18"/>
      <c r="AJ265" s="18"/>
    </row>
    <row r="266" spans="1:51" s="8" customFormat="1" ht="54" customHeight="1">
      <c r="A266" s="47">
        <v>170</v>
      </c>
      <c r="B266" s="9" t="s">
        <v>530</v>
      </c>
      <c r="C266" s="170" t="s">
        <v>359</v>
      </c>
      <c r="D266" s="48">
        <v>55000</v>
      </c>
      <c r="E266" s="46">
        <v>65.45</v>
      </c>
      <c r="F266" s="45">
        <v>1</v>
      </c>
      <c r="G266" s="40">
        <v>2</v>
      </c>
      <c r="H266" s="48">
        <v>5</v>
      </c>
      <c r="I266" s="48">
        <v>0</v>
      </c>
      <c r="J266" s="170" t="s">
        <v>242</v>
      </c>
      <c r="K266" s="170" t="s">
        <v>42</v>
      </c>
      <c r="L266" s="49" t="s">
        <v>174</v>
      </c>
      <c r="M266" s="49" t="s">
        <v>190</v>
      </c>
      <c r="N266" s="169" t="s">
        <v>32</v>
      </c>
      <c r="O266" s="18"/>
      <c r="P266" s="18"/>
      <c r="Q266" s="18"/>
      <c r="R266" s="18"/>
      <c r="S266" s="18"/>
      <c r="T266" s="18"/>
      <c r="U266" s="18"/>
      <c r="V266" s="18"/>
      <c r="W266" s="18"/>
      <c r="X266" s="18"/>
      <c r="Y266" s="18"/>
      <c r="Z266" s="18"/>
      <c r="AA266" s="18"/>
      <c r="AB266" s="18"/>
      <c r="AC266" s="18"/>
      <c r="AD266" s="18"/>
      <c r="AE266" s="18"/>
      <c r="AF266" s="18"/>
      <c r="AG266" s="18"/>
      <c r="AH266" s="18"/>
      <c r="AI266" s="18"/>
      <c r="AJ266" s="18"/>
    </row>
    <row r="267" spans="1:51" s="8" customFormat="1" ht="54" customHeight="1">
      <c r="A267" s="47">
        <v>171</v>
      </c>
      <c r="B267" s="9" t="s">
        <v>524</v>
      </c>
      <c r="C267" s="170" t="s">
        <v>359</v>
      </c>
      <c r="D267" s="48">
        <v>65000</v>
      </c>
      <c r="E267" s="46">
        <v>77.349999999999994</v>
      </c>
      <c r="F267" s="45">
        <v>1</v>
      </c>
      <c r="G267" s="40">
        <v>2</v>
      </c>
      <c r="H267" s="48">
        <v>5</v>
      </c>
      <c r="I267" s="48">
        <v>0</v>
      </c>
      <c r="J267" s="170" t="s">
        <v>242</v>
      </c>
      <c r="K267" s="170" t="s">
        <v>42</v>
      </c>
      <c r="L267" s="49" t="s">
        <v>174</v>
      </c>
      <c r="M267" s="49" t="s">
        <v>190</v>
      </c>
      <c r="N267" s="169" t="s">
        <v>32</v>
      </c>
      <c r="O267" s="18"/>
      <c r="P267" s="18"/>
      <c r="Q267" s="18"/>
      <c r="R267" s="18"/>
      <c r="S267" s="18"/>
      <c r="T267" s="18"/>
      <c r="U267" s="18"/>
      <c r="V267" s="18"/>
      <c r="W267" s="18"/>
      <c r="X267" s="18"/>
      <c r="Y267" s="18"/>
      <c r="Z267" s="18"/>
      <c r="AA267" s="18"/>
      <c r="AB267" s="18"/>
      <c r="AC267" s="18"/>
      <c r="AD267" s="18"/>
      <c r="AE267" s="18"/>
      <c r="AF267" s="18"/>
      <c r="AG267" s="18"/>
      <c r="AH267" s="18"/>
      <c r="AI267" s="18"/>
      <c r="AJ267" s="18"/>
    </row>
    <row r="268" spans="1:51" s="8" customFormat="1" ht="54" customHeight="1">
      <c r="A268" s="47">
        <v>172</v>
      </c>
      <c r="B268" s="9" t="s">
        <v>525</v>
      </c>
      <c r="C268" s="170" t="s">
        <v>476</v>
      </c>
      <c r="D268" s="48">
        <v>2100</v>
      </c>
      <c r="E268" s="46">
        <f>D268*1.19/1000</f>
        <v>2.4990000000000001</v>
      </c>
      <c r="F268" s="45"/>
      <c r="G268" s="40">
        <v>2</v>
      </c>
      <c r="H268" s="48"/>
      <c r="I268" s="48">
        <f>E268</f>
        <v>2.4990000000000001</v>
      </c>
      <c r="J268" s="170" t="s">
        <v>242</v>
      </c>
      <c r="K268" s="170" t="s">
        <v>42</v>
      </c>
      <c r="L268" s="49" t="s">
        <v>174</v>
      </c>
      <c r="M268" s="49" t="s">
        <v>190</v>
      </c>
      <c r="N268" s="169" t="s">
        <v>51</v>
      </c>
      <c r="O268" s="18"/>
      <c r="P268" s="165"/>
      <c r="Q268" s="18"/>
      <c r="R268" s="18"/>
      <c r="S268" s="18"/>
      <c r="T268" s="18"/>
      <c r="U268" s="18"/>
      <c r="V268" s="18"/>
      <c r="W268" s="18"/>
      <c r="X268" s="18"/>
      <c r="Y268" s="18"/>
      <c r="Z268" s="18"/>
      <c r="AA268" s="18"/>
      <c r="AB268" s="18"/>
      <c r="AC268" s="18"/>
      <c r="AD268" s="18"/>
      <c r="AE268" s="18"/>
      <c r="AF268" s="18"/>
      <c r="AG268" s="18"/>
      <c r="AH268" s="18"/>
      <c r="AI268" s="18"/>
      <c r="AJ268" s="18"/>
    </row>
    <row r="269" spans="1:51" s="8" customFormat="1" ht="84" customHeight="1">
      <c r="A269" s="47">
        <v>173</v>
      </c>
      <c r="B269" s="11" t="s">
        <v>528</v>
      </c>
      <c r="C269" s="47" t="s">
        <v>359</v>
      </c>
      <c r="D269" s="48">
        <v>69981.97</v>
      </c>
      <c r="E269" s="48">
        <f>D269*1.19/1000</f>
        <v>83.278544299999993</v>
      </c>
      <c r="F269" s="145">
        <v>1</v>
      </c>
      <c r="G269" s="145">
        <v>2</v>
      </c>
      <c r="H269" s="48">
        <v>0</v>
      </c>
      <c r="I269" s="48">
        <v>0</v>
      </c>
      <c r="J269" s="48" t="s">
        <v>242</v>
      </c>
      <c r="K269" s="48" t="s">
        <v>42</v>
      </c>
      <c r="L269" s="48" t="s">
        <v>190</v>
      </c>
      <c r="M269" s="48" t="s">
        <v>190</v>
      </c>
      <c r="N269" s="60" t="s">
        <v>32</v>
      </c>
      <c r="O269" s="18"/>
      <c r="P269" s="168"/>
      <c r="Q269" s="18"/>
      <c r="R269" s="18"/>
      <c r="S269" s="18"/>
      <c r="T269" s="18"/>
      <c r="U269" s="18"/>
      <c r="V269" s="18"/>
      <c r="W269" s="18"/>
      <c r="X269" s="18"/>
      <c r="Y269" s="18"/>
      <c r="Z269" s="18"/>
      <c r="AA269" s="18"/>
      <c r="AB269" s="18"/>
      <c r="AC269" s="18"/>
      <c r="AD269" s="18"/>
      <c r="AE269" s="18"/>
      <c r="AF269" s="18"/>
      <c r="AG269" s="18"/>
      <c r="AH269" s="18"/>
      <c r="AI269" s="18"/>
      <c r="AJ269" s="18"/>
    </row>
    <row r="270" spans="1:51" s="8" customFormat="1" ht="43.8" customHeight="1">
      <c r="A270" s="47"/>
      <c r="B270" s="166" t="s">
        <v>526</v>
      </c>
      <c r="C270" s="170"/>
      <c r="D270" s="48">
        <f>D97+D98+D99+D100+D101+D102+D103+D104+D105+D106+D107+D108+D109+D110+D111+D112+D113+D114+D115+D116+D117+D118+D119+D120+D121+D122+D123+D124+D125+D126+D127+D128+D129+D130+D132+D133+D134+D135+D136+D137+D138+D139+D140+D141+D142+D143+D144+D145+D146+D147+D148+D149+D150+D151+D152+D153+D154+D155+D156+D157+D158+D159+D160+D161+D162+D163+D164+D165+D166+D167+D168+D169+D170+D171+D172+D173+D174+D175+D176+D177+D178+D179+D180+D181+D182+D183+D184+D185+D186+D187+D188+D189+D190+D191+D192+D193+D194+D195+D196+D197+D198+D199+D200+D201+D202+D203+D204+D205+D206+D207+D208+D209+D210+D211+D212+D213+D214+D215+D216+D217+D218+D219+D220+D221+D222+D223+D224+D225+D226+D227+D228+D229+D230+D231+D232+D233+D234+D235+D236+D237+D238+D239+D240+D241+D242+D243+D244+D245+D246+D247+D248+D249+D250+D251+D252+D253+D254+D255+D256+D257+D258+D259+D260+D261+D262+D263+D264+D265+D266+D267+D268+D269</f>
        <v>264415987.96000001</v>
      </c>
      <c r="E270" s="48">
        <f t="shared" ref="E270:I270" si="28">E97+E98+E99+E100+E101+E102+E103+E104+E105+E106+E107+E108+E109+E110+E111+E112+E113+E114+E115+E116+E117+E118+E119+E120+E121+E122+E123+E124+E125+E126+E127+E128+E129+E130+E132+E133+E134+E135+E136+E137+E138+E139+E140+E141+E142+E143+E144+E145+E146+E147+E148+E149+E150+E151+E152+E153+E154+E155+E156+E157+E158+E159+E160+E161+E162+E163+E164+E165+E166+E167+E168+E169+E170+E171+E172+E173+E174+E175+E176+E177+E178+E179+E180+E181+E182+E183+E184+E185+E186+E187+E188+E189+E190+E191+E192+E193+E194+E195+E196+E197+E198+E199+E200+E201+E202+E203+E204+E205+E206+E207+E208+E209+E210+E211+E212+E213+E214+E215+E216+E217+E218+E219+E220+E221+E222+E223+E224+E225+E226+E227+E228+E229+E230+E231+E232+E233+E234+E235+E236+E237+E238+E239+E240+E241+E242+E243+E244+E245+E246+E247+E248+E249+E250+E251+E252+E253+E254+E255+E256+E257+E258+E259+E260+E261+E262+E263+E264+E265+E266+E267+E268+E269</f>
        <v>314579.01686779986</v>
      </c>
      <c r="F270" s="48"/>
      <c r="G270" s="48"/>
      <c r="H270" s="48">
        <f>H97+H99+H100+H101+H100+H104+H105+H118+H133+H134+H135+H136+H139+H140+H141+H142++H152+H153+H154+H157+H158+H161+H170+H171+H172+H177+H181+H188+H189+H190+H191+H192+H193+H194+H195+H196+H197+H198+H199+H200+H201+H202+H203+H204+H205+H206+H207+H208+H209+H210+H211+H254+H255+H256+H258+H266+H267+H269</f>
        <v>616.077</v>
      </c>
      <c r="I270" s="48">
        <f t="shared" si="28"/>
        <v>7307.0459631999947</v>
      </c>
      <c r="J270" s="170"/>
      <c r="K270" s="170"/>
      <c r="L270" s="49"/>
      <c r="M270" s="49"/>
      <c r="N270" s="169"/>
      <c r="O270" s="18"/>
      <c r="P270" s="18"/>
      <c r="Q270" s="18"/>
      <c r="R270" s="18"/>
      <c r="S270" s="18"/>
      <c r="T270" s="18"/>
      <c r="U270" s="18"/>
      <c r="V270" s="18"/>
      <c r="W270" s="18"/>
      <c r="X270" s="18"/>
      <c r="Y270" s="18"/>
      <c r="Z270" s="18"/>
      <c r="AA270" s="18"/>
      <c r="AB270" s="18"/>
      <c r="AC270" s="18"/>
      <c r="AD270" s="18"/>
      <c r="AE270" s="18"/>
      <c r="AF270" s="18"/>
      <c r="AG270" s="18"/>
      <c r="AH270" s="18"/>
      <c r="AI270" s="18"/>
      <c r="AJ270" s="18"/>
    </row>
    <row r="271" spans="1:51" s="8" customFormat="1" ht="51" customHeight="1">
      <c r="A271" s="215"/>
      <c r="B271" s="216" t="s">
        <v>20</v>
      </c>
      <c r="C271" s="62"/>
      <c r="D271" s="217"/>
      <c r="E271" s="218"/>
      <c r="F271" s="216"/>
      <c r="G271" s="216"/>
      <c r="H271" s="216"/>
      <c r="I271" s="216"/>
      <c r="J271" s="170"/>
      <c r="K271" s="170" t="s">
        <v>39</v>
      </c>
      <c r="L271" s="216"/>
      <c r="M271" s="216"/>
      <c r="N271" s="216"/>
      <c r="O271" s="18"/>
      <c r="P271" s="198"/>
      <c r="Q271" s="198"/>
      <c r="R271" s="18"/>
      <c r="S271" s="18"/>
      <c r="T271" s="18"/>
      <c r="U271" s="18"/>
      <c r="V271" s="18"/>
      <c r="W271" s="18"/>
      <c r="X271" s="18"/>
      <c r="Y271" s="18"/>
      <c r="Z271" s="18"/>
      <c r="AA271" s="18"/>
      <c r="AB271" s="18"/>
      <c r="AC271" s="18"/>
      <c r="AD271" s="18"/>
      <c r="AE271" s="18"/>
      <c r="AF271" s="18"/>
      <c r="AG271" s="18"/>
      <c r="AH271" s="18"/>
      <c r="AI271" s="18"/>
      <c r="AJ271" s="18"/>
    </row>
    <row r="272" spans="1:51" s="8" customFormat="1" ht="57.6" customHeight="1">
      <c r="A272" s="47">
        <v>1</v>
      </c>
      <c r="B272" s="54" t="s">
        <v>52</v>
      </c>
      <c r="C272" s="47" t="s">
        <v>29</v>
      </c>
      <c r="D272" s="55">
        <v>2748209.83</v>
      </c>
      <c r="E272" s="55">
        <f>D272*1.19/1000</f>
        <v>3270.3696977</v>
      </c>
      <c r="F272" s="47">
        <v>1</v>
      </c>
      <c r="G272" s="47">
        <v>2</v>
      </c>
      <c r="H272" s="55">
        <v>100</v>
      </c>
      <c r="I272" s="55">
        <v>0</v>
      </c>
      <c r="J272" s="170" t="s">
        <v>21</v>
      </c>
      <c r="K272" s="170" t="s">
        <v>38</v>
      </c>
      <c r="L272" s="56" t="s">
        <v>168</v>
      </c>
      <c r="M272" s="56" t="s">
        <v>169</v>
      </c>
      <c r="N272" s="57" t="s">
        <v>28</v>
      </c>
      <c r="O272" s="18"/>
      <c r="P272" s="18"/>
      <c r="Q272" s="18"/>
      <c r="R272" s="18"/>
      <c r="S272" s="18"/>
      <c r="T272" s="18"/>
      <c r="U272" s="18"/>
      <c r="V272" s="18"/>
      <c r="W272" s="18"/>
      <c r="X272" s="18"/>
      <c r="Y272" s="18"/>
      <c r="Z272" s="18"/>
      <c r="AA272" s="18"/>
      <c r="AB272" s="18"/>
      <c r="AC272" s="18"/>
      <c r="AD272" s="18"/>
      <c r="AE272" s="18"/>
      <c r="AF272" s="18"/>
      <c r="AG272" s="18"/>
      <c r="AH272" s="18"/>
      <c r="AI272" s="18"/>
      <c r="AJ272" s="18"/>
    </row>
    <row r="273" spans="1:36" s="8" customFormat="1" ht="55.8" customHeight="1">
      <c r="A273" s="47">
        <v>2</v>
      </c>
      <c r="B273" s="54" t="s">
        <v>53</v>
      </c>
      <c r="C273" s="47" t="s">
        <v>29</v>
      </c>
      <c r="D273" s="55">
        <v>2100000</v>
      </c>
      <c r="E273" s="55">
        <f>D273*1.19/1000</f>
        <v>2499</v>
      </c>
      <c r="F273" s="47">
        <v>1</v>
      </c>
      <c r="G273" s="47">
        <v>2</v>
      </c>
      <c r="H273" s="55">
        <v>0</v>
      </c>
      <c r="I273" s="55"/>
      <c r="J273" s="170" t="s">
        <v>21</v>
      </c>
      <c r="K273" s="170" t="s">
        <v>38</v>
      </c>
      <c r="L273" s="56" t="s">
        <v>174</v>
      </c>
      <c r="M273" s="56" t="s">
        <v>190</v>
      </c>
      <c r="N273" s="57" t="s">
        <v>28</v>
      </c>
      <c r="O273" s="7"/>
      <c r="P273" s="7"/>
      <c r="Q273" s="198"/>
      <c r="R273" s="198"/>
      <c r="S273" s="7"/>
      <c r="T273" s="7"/>
      <c r="U273" s="7"/>
      <c r="V273" s="7"/>
      <c r="W273" s="7"/>
      <c r="X273" s="7"/>
      <c r="Y273" s="7"/>
      <c r="Z273" s="7"/>
      <c r="AA273" s="7"/>
      <c r="AB273" s="7"/>
      <c r="AC273" s="7"/>
      <c r="AD273" s="7"/>
      <c r="AE273" s="7"/>
      <c r="AF273" s="7"/>
      <c r="AG273" s="7"/>
      <c r="AH273" s="7"/>
      <c r="AI273" s="7"/>
      <c r="AJ273" s="7"/>
    </row>
    <row r="274" spans="1:36" s="8" customFormat="1" ht="62.4" customHeight="1">
      <c r="A274" s="47">
        <v>3</v>
      </c>
      <c r="B274" s="54" t="s">
        <v>54</v>
      </c>
      <c r="C274" s="47" t="s">
        <v>29</v>
      </c>
      <c r="D274" s="55">
        <v>1855000</v>
      </c>
      <c r="E274" s="55">
        <f t="shared" ref="E274:E290" si="29">D274*1.19/1000</f>
        <v>2207.4499999999998</v>
      </c>
      <c r="F274" s="47">
        <v>1</v>
      </c>
      <c r="G274" s="47">
        <v>2</v>
      </c>
      <c r="H274" s="55">
        <v>0</v>
      </c>
      <c r="I274" s="55"/>
      <c r="J274" s="170" t="s">
        <v>21</v>
      </c>
      <c r="K274" s="170" t="s">
        <v>38</v>
      </c>
      <c r="L274" s="56" t="s">
        <v>174</v>
      </c>
      <c r="M274" s="56" t="s">
        <v>190</v>
      </c>
      <c r="N274" s="57" t="s">
        <v>28</v>
      </c>
      <c r="O274" s="7"/>
      <c r="P274" s="7"/>
      <c r="Q274" s="7"/>
      <c r="R274" s="7"/>
      <c r="S274" s="7"/>
      <c r="T274" s="7"/>
      <c r="U274" s="7"/>
      <c r="V274" s="7"/>
      <c r="W274" s="7"/>
      <c r="X274" s="7"/>
      <c r="Y274" s="7"/>
      <c r="Z274" s="7"/>
      <c r="AA274" s="7"/>
      <c r="AB274" s="7"/>
      <c r="AC274" s="7"/>
      <c r="AD274" s="7"/>
      <c r="AE274" s="7"/>
      <c r="AF274" s="7"/>
      <c r="AG274" s="7"/>
      <c r="AH274" s="7"/>
      <c r="AI274" s="7"/>
      <c r="AJ274" s="7"/>
    </row>
    <row r="275" spans="1:36" s="8" customFormat="1" ht="55.8" customHeight="1">
      <c r="A275" s="47">
        <v>4</v>
      </c>
      <c r="B275" s="54" t="s">
        <v>44</v>
      </c>
      <c r="C275" s="47" t="s">
        <v>29</v>
      </c>
      <c r="D275" s="55">
        <v>3600000</v>
      </c>
      <c r="E275" s="55">
        <f t="shared" si="29"/>
        <v>4284</v>
      </c>
      <c r="F275" s="47">
        <v>1</v>
      </c>
      <c r="G275" s="47">
        <v>2</v>
      </c>
      <c r="H275" s="55">
        <v>0</v>
      </c>
      <c r="I275" s="55"/>
      <c r="J275" s="170" t="s">
        <v>21</v>
      </c>
      <c r="K275" s="170" t="s">
        <v>38</v>
      </c>
      <c r="L275" s="56" t="s">
        <v>174</v>
      </c>
      <c r="M275" s="56" t="s">
        <v>190</v>
      </c>
      <c r="N275" s="57" t="s">
        <v>28</v>
      </c>
      <c r="O275" s="7"/>
      <c r="P275" s="7"/>
      <c r="Q275" s="198"/>
      <c r="R275" s="198"/>
      <c r="S275" s="7"/>
      <c r="T275" s="7"/>
      <c r="U275" s="7"/>
      <c r="V275" s="7"/>
      <c r="W275" s="7"/>
      <c r="X275" s="7"/>
      <c r="Y275" s="7"/>
      <c r="Z275" s="7"/>
      <c r="AA275" s="7"/>
      <c r="AB275" s="7"/>
      <c r="AC275" s="7"/>
      <c r="AD275" s="7"/>
      <c r="AE275" s="7"/>
      <c r="AF275" s="7"/>
      <c r="AG275" s="7"/>
      <c r="AH275" s="7"/>
      <c r="AI275" s="7"/>
      <c r="AJ275" s="7"/>
    </row>
    <row r="276" spans="1:36" s="8" customFormat="1" ht="55.2" customHeight="1">
      <c r="A276" s="47">
        <v>5</v>
      </c>
      <c r="B276" s="54" t="s">
        <v>56</v>
      </c>
      <c r="C276" s="47" t="s">
        <v>29</v>
      </c>
      <c r="D276" s="55">
        <v>2150000</v>
      </c>
      <c r="E276" s="55">
        <f t="shared" si="29"/>
        <v>2558.5</v>
      </c>
      <c r="F276" s="47">
        <v>1</v>
      </c>
      <c r="G276" s="47">
        <v>2</v>
      </c>
      <c r="H276" s="55">
        <v>0</v>
      </c>
      <c r="I276" s="55"/>
      <c r="J276" s="170" t="s">
        <v>21</v>
      </c>
      <c r="K276" s="170" t="s">
        <v>38</v>
      </c>
      <c r="L276" s="56" t="s">
        <v>174</v>
      </c>
      <c r="M276" s="56" t="s">
        <v>190</v>
      </c>
      <c r="N276" s="57" t="s">
        <v>28</v>
      </c>
      <c r="O276" s="7"/>
      <c r="P276" s="7"/>
      <c r="Q276" s="7"/>
      <c r="R276" s="7"/>
      <c r="S276" s="7"/>
      <c r="T276" s="7"/>
      <c r="U276" s="7"/>
      <c r="V276" s="7"/>
      <c r="W276" s="7"/>
      <c r="X276" s="7"/>
      <c r="Y276" s="7"/>
      <c r="Z276" s="7"/>
      <c r="AA276" s="7"/>
      <c r="AB276" s="7"/>
      <c r="AC276" s="7"/>
      <c r="AD276" s="7"/>
      <c r="AE276" s="7"/>
      <c r="AF276" s="7"/>
      <c r="AG276" s="7"/>
      <c r="AH276" s="7"/>
      <c r="AI276" s="7"/>
      <c r="AJ276" s="7"/>
    </row>
    <row r="277" spans="1:36" s="8" customFormat="1" ht="52.8" customHeight="1">
      <c r="A277" s="47">
        <v>6</v>
      </c>
      <c r="B277" s="54" t="s">
        <v>57</v>
      </c>
      <c r="C277" s="47" t="s">
        <v>29</v>
      </c>
      <c r="D277" s="55">
        <v>2150000</v>
      </c>
      <c r="E277" s="55">
        <f t="shared" si="29"/>
        <v>2558.5</v>
      </c>
      <c r="F277" s="47">
        <v>1</v>
      </c>
      <c r="G277" s="47">
        <v>2</v>
      </c>
      <c r="H277" s="55">
        <v>0</v>
      </c>
      <c r="I277" s="55"/>
      <c r="J277" s="170" t="s">
        <v>21</v>
      </c>
      <c r="K277" s="170" t="s">
        <v>38</v>
      </c>
      <c r="L277" s="56" t="s">
        <v>174</v>
      </c>
      <c r="M277" s="56" t="s">
        <v>190</v>
      </c>
      <c r="N277" s="57" t="s">
        <v>28</v>
      </c>
      <c r="O277" s="7"/>
      <c r="P277" s="7"/>
      <c r="Q277" s="7"/>
      <c r="R277" s="7"/>
      <c r="S277" s="7"/>
      <c r="T277" s="7"/>
      <c r="U277" s="7"/>
      <c r="V277" s="7"/>
      <c r="W277" s="7"/>
      <c r="X277" s="7"/>
      <c r="Y277" s="7"/>
      <c r="Z277" s="7"/>
      <c r="AA277" s="7"/>
      <c r="AB277" s="7"/>
      <c r="AC277" s="7"/>
      <c r="AD277" s="7"/>
      <c r="AE277" s="7"/>
      <c r="AF277" s="7"/>
      <c r="AG277" s="7"/>
      <c r="AH277" s="7"/>
      <c r="AI277" s="7"/>
      <c r="AJ277" s="7"/>
    </row>
    <row r="278" spans="1:36" s="8" customFormat="1" ht="53.4" customHeight="1">
      <c r="A278" s="47">
        <v>7</v>
      </c>
      <c r="B278" s="54" t="s">
        <v>55</v>
      </c>
      <c r="C278" s="47" t="s">
        <v>29</v>
      </c>
      <c r="D278" s="55">
        <v>2350000</v>
      </c>
      <c r="E278" s="55">
        <f t="shared" si="29"/>
        <v>2796.5</v>
      </c>
      <c r="F278" s="47">
        <v>1</v>
      </c>
      <c r="G278" s="47">
        <v>2</v>
      </c>
      <c r="H278" s="55">
        <v>0</v>
      </c>
      <c r="I278" s="55"/>
      <c r="J278" s="170" t="s">
        <v>21</v>
      </c>
      <c r="K278" s="170" t="s">
        <v>38</v>
      </c>
      <c r="L278" s="56" t="s">
        <v>190</v>
      </c>
      <c r="M278" s="56">
        <v>2020</v>
      </c>
      <c r="N278" s="57" t="s">
        <v>28</v>
      </c>
      <c r="O278" s="7"/>
      <c r="P278" s="7"/>
      <c r="Q278" s="7"/>
      <c r="R278" s="7"/>
      <c r="S278" s="7"/>
      <c r="T278" s="7"/>
      <c r="U278" s="7"/>
      <c r="V278" s="7"/>
      <c r="W278" s="7"/>
      <c r="X278" s="7"/>
      <c r="Y278" s="7"/>
      <c r="Z278" s="7"/>
      <c r="AA278" s="7"/>
      <c r="AB278" s="7"/>
      <c r="AC278" s="7"/>
      <c r="AD278" s="7"/>
      <c r="AE278" s="7"/>
      <c r="AF278" s="7"/>
      <c r="AG278" s="7"/>
      <c r="AH278" s="7"/>
      <c r="AI278" s="7"/>
      <c r="AJ278" s="7"/>
    </row>
    <row r="279" spans="1:36" s="8" customFormat="1" ht="52.2" customHeight="1">
      <c r="A279" s="47">
        <v>8</v>
      </c>
      <c r="B279" s="54" t="s">
        <v>74</v>
      </c>
      <c r="C279" s="47" t="s">
        <v>49</v>
      </c>
      <c r="D279" s="55">
        <v>3300000</v>
      </c>
      <c r="E279" s="55">
        <f t="shared" si="29"/>
        <v>3927</v>
      </c>
      <c r="F279" s="47">
        <v>1</v>
      </c>
      <c r="G279" s="47">
        <v>2</v>
      </c>
      <c r="H279" s="55">
        <v>0</v>
      </c>
      <c r="I279" s="55"/>
      <c r="J279" s="170" t="s">
        <v>21</v>
      </c>
      <c r="K279" s="170" t="s">
        <v>38</v>
      </c>
      <c r="L279" s="56" t="s">
        <v>174</v>
      </c>
      <c r="M279" s="56" t="s">
        <v>174</v>
      </c>
      <c r="N279" s="57" t="s">
        <v>32</v>
      </c>
      <c r="O279" s="7"/>
      <c r="P279" s="7"/>
      <c r="Q279" s="7"/>
      <c r="R279" s="7"/>
      <c r="S279" s="7"/>
      <c r="T279" s="7"/>
      <c r="U279" s="7"/>
      <c r="V279" s="7"/>
      <c r="W279" s="7"/>
      <c r="X279" s="7"/>
      <c r="Y279" s="7"/>
      <c r="Z279" s="7"/>
      <c r="AA279" s="7"/>
      <c r="AB279" s="7"/>
      <c r="AC279" s="7"/>
      <c r="AD279" s="7"/>
      <c r="AE279" s="7"/>
      <c r="AF279" s="7"/>
      <c r="AG279" s="7"/>
      <c r="AH279" s="7"/>
      <c r="AI279" s="7"/>
      <c r="AJ279" s="7"/>
    </row>
    <row r="280" spans="1:36" s="8" customFormat="1" ht="65.400000000000006" customHeight="1">
      <c r="A280" s="47">
        <v>9</v>
      </c>
      <c r="B280" s="54" t="s">
        <v>75</v>
      </c>
      <c r="C280" s="47" t="s">
        <v>49</v>
      </c>
      <c r="D280" s="55">
        <v>2315000</v>
      </c>
      <c r="E280" s="55">
        <f t="shared" si="29"/>
        <v>2754.85</v>
      </c>
      <c r="F280" s="47">
        <v>1</v>
      </c>
      <c r="G280" s="47">
        <v>2</v>
      </c>
      <c r="H280" s="55">
        <v>0</v>
      </c>
      <c r="I280" s="55"/>
      <c r="J280" s="170" t="s">
        <v>21</v>
      </c>
      <c r="K280" s="170" t="s">
        <v>38</v>
      </c>
      <c r="L280" s="56" t="s">
        <v>174</v>
      </c>
      <c r="M280" s="56" t="s">
        <v>174</v>
      </c>
      <c r="N280" s="57" t="s">
        <v>32</v>
      </c>
      <c r="O280" s="206"/>
      <c r="P280" s="207"/>
      <c r="Q280" s="7"/>
      <c r="R280" s="7"/>
      <c r="S280" s="7"/>
      <c r="T280" s="7"/>
      <c r="U280" s="7"/>
      <c r="V280" s="7"/>
      <c r="W280" s="7"/>
      <c r="X280" s="7"/>
      <c r="Y280" s="7"/>
      <c r="Z280" s="7"/>
      <c r="AA280" s="7"/>
      <c r="AB280" s="7"/>
      <c r="AC280" s="7"/>
      <c r="AD280" s="7"/>
      <c r="AE280" s="7"/>
      <c r="AF280" s="7"/>
      <c r="AG280" s="7"/>
      <c r="AH280" s="7"/>
      <c r="AI280" s="7"/>
      <c r="AJ280" s="7"/>
    </row>
    <row r="281" spans="1:36" s="8" customFormat="1" ht="61.8" customHeight="1">
      <c r="A281" s="47">
        <v>10</v>
      </c>
      <c r="B281" s="54" t="s">
        <v>156</v>
      </c>
      <c r="C281" s="47" t="s">
        <v>226</v>
      </c>
      <c r="D281" s="55">
        <v>4575738.96</v>
      </c>
      <c r="E281" s="55">
        <f t="shared" si="29"/>
        <v>5445.1293624</v>
      </c>
      <c r="F281" s="47">
        <v>1</v>
      </c>
      <c r="G281" s="47">
        <v>2</v>
      </c>
      <c r="H281" s="163">
        <v>0</v>
      </c>
      <c r="I281" s="55">
        <v>0</v>
      </c>
      <c r="J281" s="170" t="s">
        <v>21</v>
      </c>
      <c r="K281" s="170" t="s">
        <v>38</v>
      </c>
      <c r="L281" s="48" t="s">
        <v>172</v>
      </c>
      <c r="M281" s="48" t="s">
        <v>174</v>
      </c>
      <c r="N281" s="57" t="s">
        <v>32</v>
      </c>
      <c r="O281" s="7"/>
      <c r="P281" s="196"/>
      <c r="Q281" s="196"/>
      <c r="R281" s="7"/>
      <c r="S281" s="7"/>
      <c r="T281" s="7"/>
      <c r="U281" s="7"/>
      <c r="V281" s="7"/>
      <c r="W281" s="7"/>
      <c r="X281" s="7"/>
      <c r="Y281" s="7"/>
      <c r="Z281" s="7"/>
      <c r="AA281" s="7"/>
      <c r="AB281" s="7"/>
      <c r="AC281" s="7"/>
      <c r="AD281" s="7"/>
      <c r="AE281" s="7"/>
      <c r="AF281" s="7"/>
      <c r="AG281" s="7"/>
      <c r="AH281" s="7"/>
      <c r="AI281" s="7"/>
      <c r="AJ281" s="7"/>
    </row>
    <row r="282" spans="1:36" s="8" customFormat="1" ht="50.4" customHeight="1">
      <c r="A282" s="47">
        <v>11</v>
      </c>
      <c r="B282" s="54" t="s">
        <v>130</v>
      </c>
      <c r="C282" s="47" t="s">
        <v>49</v>
      </c>
      <c r="D282" s="55">
        <v>1135704.49</v>
      </c>
      <c r="E282" s="55">
        <f t="shared" si="29"/>
        <v>1351.4883430999998</v>
      </c>
      <c r="F282" s="47">
        <v>1</v>
      </c>
      <c r="G282" s="47">
        <v>2</v>
      </c>
      <c r="H282" s="55">
        <v>1000</v>
      </c>
      <c r="I282" s="55">
        <v>90</v>
      </c>
      <c r="J282" s="170" t="s">
        <v>21</v>
      </c>
      <c r="K282" s="170" t="s">
        <v>38</v>
      </c>
      <c r="L282" s="80" t="s">
        <v>170</v>
      </c>
      <c r="M282" s="80" t="s">
        <v>168</v>
      </c>
      <c r="N282" s="57" t="s">
        <v>32</v>
      </c>
      <c r="O282" s="7"/>
      <c r="P282" s="7"/>
      <c r="Q282" s="7"/>
      <c r="R282" s="7"/>
      <c r="S282" s="7"/>
      <c r="T282" s="7"/>
      <c r="U282" s="7"/>
      <c r="V282" s="7"/>
      <c r="W282" s="7"/>
      <c r="X282" s="7"/>
      <c r="Y282" s="7"/>
      <c r="Z282" s="7"/>
      <c r="AA282" s="7"/>
      <c r="AB282" s="7"/>
      <c r="AC282" s="7"/>
      <c r="AD282" s="7"/>
      <c r="AE282" s="7"/>
      <c r="AF282" s="7"/>
      <c r="AG282" s="7"/>
      <c r="AH282" s="7"/>
      <c r="AI282" s="7"/>
      <c r="AJ282" s="7"/>
    </row>
    <row r="283" spans="1:36" s="8" customFormat="1" ht="48" customHeight="1">
      <c r="A283" s="47">
        <v>12</v>
      </c>
      <c r="B283" s="54" t="s">
        <v>76</v>
      </c>
      <c r="C283" s="47" t="s">
        <v>49</v>
      </c>
      <c r="D283" s="55">
        <v>1696217.31</v>
      </c>
      <c r="E283" s="55">
        <f t="shared" si="29"/>
        <v>2018.4985988999999</v>
      </c>
      <c r="F283" s="47">
        <v>1</v>
      </c>
      <c r="G283" s="47">
        <v>2</v>
      </c>
      <c r="H283" s="55">
        <v>1000</v>
      </c>
      <c r="I283" s="55">
        <v>670</v>
      </c>
      <c r="J283" s="170" t="s">
        <v>21</v>
      </c>
      <c r="K283" s="170" t="s">
        <v>38</v>
      </c>
      <c r="L283" s="80" t="s">
        <v>170</v>
      </c>
      <c r="M283" s="80" t="s">
        <v>168</v>
      </c>
      <c r="N283" s="57" t="s">
        <v>32</v>
      </c>
      <c r="O283" s="7"/>
      <c r="P283" s="196"/>
      <c r="Q283" s="196"/>
      <c r="R283" s="7"/>
      <c r="S283" s="7"/>
      <c r="T283" s="7"/>
      <c r="U283" s="7"/>
      <c r="V283" s="7"/>
      <c r="W283" s="7"/>
      <c r="X283" s="7"/>
      <c r="Y283" s="7"/>
      <c r="Z283" s="7"/>
      <c r="AA283" s="7"/>
      <c r="AB283" s="7"/>
      <c r="AC283" s="7"/>
      <c r="AD283" s="7"/>
      <c r="AE283" s="7"/>
      <c r="AF283" s="7"/>
      <c r="AG283" s="7"/>
      <c r="AH283" s="7"/>
      <c r="AI283" s="7"/>
      <c r="AJ283" s="7"/>
    </row>
    <row r="284" spans="1:36" s="8" customFormat="1" ht="49.2" customHeight="1">
      <c r="A284" s="47">
        <v>13</v>
      </c>
      <c r="B284" s="54" t="s">
        <v>77</v>
      </c>
      <c r="C284" s="47" t="s">
        <v>49</v>
      </c>
      <c r="D284" s="55">
        <v>900260.46</v>
      </c>
      <c r="E284" s="55">
        <f t="shared" si="29"/>
        <v>1071.3099474000001</v>
      </c>
      <c r="F284" s="47">
        <v>1</v>
      </c>
      <c r="G284" s="47">
        <v>2</v>
      </c>
      <c r="H284" s="55">
        <v>0</v>
      </c>
      <c r="I284" s="55"/>
      <c r="J284" s="170" t="s">
        <v>21</v>
      </c>
      <c r="K284" s="170" t="s">
        <v>38</v>
      </c>
      <c r="L284" s="56" t="s">
        <v>172</v>
      </c>
      <c r="M284" s="56" t="s">
        <v>173</v>
      </c>
      <c r="N284" s="57" t="s">
        <v>32</v>
      </c>
      <c r="O284" s="7"/>
      <c r="P284" s="7"/>
      <c r="Q284" s="7"/>
      <c r="R284" s="7"/>
      <c r="S284" s="7"/>
      <c r="T284" s="7"/>
      <c r="U284" s="7"/>
      <c r="V284" s="7"/>
      <c r="W284" s="7"/>
      <c r="X284" s="7"/>
      <c r="Y284" s="7"/>
      <c r="Z284" s="7"/>
      <c r="AA284" s="7"/>
      <c r="AB284" s="7"/>
      <c r="AC284" s="7"/>
      <c r="AD284" s="7"/>
      <c r="AE284" s="7"/>
      <c r="AF284" s="7"/>
      <c r="AG284" s="7"/>
      <c r="AH284" s="7"/>
      <c r="AI284" s="7"/>
      <c r="AJ284" s="7"/>
    </row>
    <row r="285" spans="1:36" s="8" customFormat="1" ht="51.6" customHeight="1">
      <c r="A285" s="47">
        <v>14</v>
      </c>
      <c r="B285" s="54" t="s">
        <v>78</v>
      </c>
      <c r="C285" s="47" t="s">
        <v>49</v>
      </c>
      <c r="D285" s="55">
        <v>5018256.82</v>
      </c>
      <c r="E285" s="55">
        <f t="shared" si="29"/>
        <v>5971.7256158</v>
      </c>
      <c r="F285" s="47">
        <v>1</v>
      </c>
      <c r="G285" s="47">
        <v>2</v>
      </c>
      <c r="H285" s="55">
        <v>0</v>
      </c>
      <c r="I285" s="55"/>
      <c r="J285" s="170" t="s">
        <v>21</v>
      </c>
      <c r="K285" s="170" t="s">
        <v>38</v>
      </c>
      <c r="L285" s="56" t="s">
        <v>166</v>
      </c>
      <c r="M285" s="56" t="s">
        <v>167</v>
      </c>
      <c r="N285" s="57" t="s">
        <v>32</v>
      </c>
      <c r="O285" s="7"/>
      <c r="P285" s="7"/>
      <c r="Q285" s="7"/>
      <c r="R285" s="7"/>
      <c r="S285" s="7"/>
      <c r="T285" s="7"/>
      <c r="U285" s="7"/>
      <c r="V285" s="7"/>
      <c r="W285" s="7"/>
      <c r="X285" s="7"/>
      <c r="Y285" s="7"/>
      <c r="Z285" s="7"/>
      <c r="AA285" s="7"/>
      <c r="AB285" s="7"/>
      <c r="AC285" s="7"/>
      <c r="AD285" s="7"/>
      <c r="AE285" s="7"/>
      <c r="AF285" s="7"/>
      <c r="AG285" s="7"/>
      <c r="AH285" s="7"/>
      <c r="AI285" s="7"/>
      <c r="AJ285" s="7"/>
    </row>
    <row r="286" spans="1:36" s="8" customFormat="1" ht="50.4" customHeight="1">
      <c r="A286" s="47">
        <v>15</v>
      </c>
      <c r="B286" s="54" t="s">
        <v>79</v>
      </c>
      <c r="C286" s="47" t="s">
        <v>49</v>
      </c>
      <c r="D286" s="55">
        <v>8650120</v>
      </c>
      <c r="E286" s="55">
        <f t="shared" si="29"/>
        <v>10293.6428</v>
      </c>
      <c r="F286" s="47">
        <v>1</v>
      </c>
      <c r="G286" s="47">
        <v>2</v>
      </c>
      <c r="H286" s="55">
        <v>0</v>
      </c>
      <c r="I286" s="55"/>
      <c r="J286" s="170" t="s">
        <v>21</v>
      </c>
      <c r="K286" s="170" t="s">
        <v>38</v>
      </c>
      <c r="L286" s="56" t="s">
        <v>173</v>
      </c>
      <c r="M286" s="56" t="s">
        <v>174</v>
      </c>
      <c r="N286" s="57" t="s">
        <v>32</v>
      </c>
      <c r="O286" s="7"/>
      <c r="P286" s="7"/>
      <c r="Q286" s="7"/>
      <c r="R286" s="7"/>
      <c r="S286" s="7"/>
      <c r="T286" s="7"/>
      <c r="U286" s="7"/>
      <c r="V286" s="7"/>
      <c r="W286" s="7"/>
      <c r="X286" s="7"/>
      <c r="Y286" s="7"/>
      <c r="Z286" s="7"/>
      <c r="AA286" s="7"/>
      <c r="AB286" s="7"/>
      <c r="AC286" s="7"/>
      <c r="AD286" s="7"/>
      <c r="AE286" s="7"/>
      <c r="AF286" s="7"/>
      <c r="AG286" s="7"/>
      <c r="AH286" s="7"/>
      <c r="AI286" s="7"/>
      <c r="AJ286" s="7"/>
    </row>
    <row r="287" spans="1:36" s="8" customFormat="1" ht="53.4" customHeight="1">
      <c r="A287" s="47">
        <v>16</v>
      </c>
      <c r="B287" s="54" t="s">
        <v>80</v>
      </c>
      <c r="C287" s="47" t="s">
        <v>49</v>
      </c>
      <c r="D287" s="55">
        <v>3047657.21</v>
      </c>
      <c r="E287" s="55">
        <f t="shared" si="29"/>
        <v>3626.7120798999999</v>
      </c>
      <c r="F287" s="47">
        <v>1</v>
      </c>
      <c r="G287" s="47">
        <v>2</v>
      </c>
      <c r="H287" s="55">
        <v>0</v>
      </c>
      <c r="I287" s="55"/>
      <c r="J287" s="170" t="s">
        <v>21</v>
      </c>
      <c r="K287" s="170" t="s">
        <v>38</v>
      </c>
      <c r="L287" s="56" t="s">
        <v>168</v>
      </c>
      <c r="M287" s="56" t="s">
        <v>169</v>
      </c>
      <c r="N287" s="57" t="s">
        <v>32</v>
      </c>
      <c r="O287" s="7"/>
      <c r="P287" s="7"/>
      <c r="Q287" s="7"/>
      <c r="R287" s="7"/>
      <c r="S287" s="7"/>
      <c r="T287" s="7"/>
      <c r="U287" s="7"/>
      <c r="V287" s="7"/>
      <c r="W287" s="7"/>
      <c r="X287" s="7"/>
      <c r="Y287" s="7"/>
      <c r="Z287" s="7"/>
      <c r="AA287" s="7"/>
      <c r="AB287" s="7"/>
      <c r="AC287" s="7"/>
      <c r="AD287" s="7"/>
      <c r="AE287" s="7"/>
      <c r="AF287" s="7"/>
      <c r="AG287" s="7"/>
      <c r="AH287" s="7"/>
      <c r="AI287" s="7"/>
      <c r="AJ287" s="7"/>
    </row>
    <row r="288" spans="1:36" s="8" customFormat="1" ht="51" customHeight="1">
      <c r="A288" s="47">
        <v>17</v>
      </c>
      <c r="B288" s="54" t="s">
        <v>81</v>
      </c>
      <c r="C288" s="47" t="s">
        <v>49</v>
      </c>
      <c r="D288" s="55">
        <v>2946689.39</v>
      </c>
      <c r="E288" s="55">
        <f t="shared" si="29"/>
        <v>3506.5603741</v>
      </c>
      <c r="F288" s="47">
        <v>1</v>
      </c>
      <c r="G288" s="47">
        <v>2</v>
      </c>
      <c r="H288" s="55">
        <v>0</v>
      </c>
      <c r="I288" s="55"/>
      <c r="J288" s="170" t="s">
        <v>21</v>
      </c>
      <c r="K288" s="170" t="s">
        <v>38</v>
      </c>
      <c r="L288" s="56" t="s">
        <v>172</v>
      </c>
      <c r="M288" s="56" t="s">
        <v>173</v>
      </c>
      <c r="N288" s="57" t="s">
        <v>32</v>
      </c>
      <c r="O288" s="7"/>
      <c r="P288" s="7"/>
      <c r="Q288" s="7"/>
      <c r="R288" s="7"/>
      <c r="S288" s="7"/>
      <c r="T288" s="7"/>
      <c r="U288" s="7"/>
      <c r="V288" s="7"/>
      <c r="W288" s="7"/>
      <c r="X288" s="7"/>
      <c r="Y288" s="7"/>
      <c r="Z288" s="7"/>
      <c r="AA288" s="7"/>
      <c r="AB288" s="7"/>
      <c r="AC288" s="7"/>
      <c r="AD288" s="7"/>
      <c r="AE288" s="7"/>
      <c r="AF288" s="7"/>
      <c r="AG288" s="7"/>
      <c r="AH288" s="7"/>
      <c r="AI288" s="7"/>
      <c r="AJ288" s="7"/>
    </row>
    <row r="289" spans="1:52" s="8" customFormat="1" ht="51.6" customHeight="1">
      <c r="A289" s="47">
        <v>18</v>
      </c>
      <c r="B289" s="54" t="s">
        <v>82</v>
      </c>
      <c r="C289" s="47" t="s">
        <v>49</v>
      </c>
      <c r="D289" s="55">
        <v>812942.85</v>
      </c>
      <c r="E289" s="55">
        <f t="shared" si="29"/>
        <v>967.40199149999989</v>
      </c>
      <c r="F289" s="47">
        <v>1</v>
      </c>
      <c r="G289" s="47">
        <v>2</v>
      </c>
      <c r="H289" s="55">
        <v>0</v>
      </c>
      <c r="I289" s="55"/>
      <c r="J289" s="170" t="s">
        <v>21</v>
      </c>
      <c r="K289" s="170" t="s">
        <v>38</v>
      </c>
      <c r="L289" s="56" t="s">
        <v>172</v>
      </c>
      <c r="M289" s="56" t="s">
        <v>173</v>
      </c>
      <c r="N289" s="57" t="s">
        <v>32</v>
      </c>
      <c r="O289" s="7"/>
      <c r="P289" s="7"/>
      <c r="Q289" s="7"/>
      <c r="R289" s="7"/>
      <c r="S289" s="7"/>
      <c r="T289" s="7"/>
      <c r="U289" s="7"/>
      <c r="V289" s="7"/>
      <c r="W289" s="7"/>
      <c r="X289" s="7"/>
      <c r="Y289" s="7"/>
      <c r="Z289" s="7"/>
      <c r="AA289" s="7"/>
      <c r="AB289" s="7"/>
      <c r="AC289" s="7"/>
      <c r="AD289" s="7"/>
      <c r="AE289" s="7"/>
      <c r="AF289" s="7"/>
      <c r="AG289" s="7"/>
      <c r="AH289" s="7"/>
      <c r="AI289" s="7"/>
      <c r="AJ289" s="7"/>
    </row>
    <row r="290" spans="1:52" s="8" customFormat="1" ht="50.4" customHeight="1">
      <c r="A290" s="47">
        <v>19</v>
      </c>
      <c r="B290" s="54" t="s">
        <v>146</v>
      </c>
      <c r="C290" s="47" t="s">
        <v>27</v>
      </c>
      <c r="D290" s="55">
        <v>1200000</v>
      </c>
      <c r="E290" s="55">
        <f t="shared" si="29"/>
        <v>1428</v>
      </c>
      <c r="F290" s="47">
        <v>1</v>
      </c>
      <c r="G290" s="47">
        <v>2</v>
      </c>
      <c r="H290" s="55">
        <v>0</v>
      </c>
      <c r="I290" s="55"/>
      <c r="J290" s="170" t="s">
        <v>21</v>
      </c>
      <c r="K290" s="170" t="s">
        <v>38</v>
      </c>
      <c r="L290" s="56" t="s">
        <v>166</v>
      </c>
      <c r="M290" s="56" t="s">
        <v>172</v>
      </c>
      <c r="N290" s="57" t="s">
        <v>26</v>
      </c>
      <c r="O290" s="7"/>
      <c r="P290" s="7"/>
      <c r="Q290" s="7"/>
      <c r="R290" s="7"/>
      <c r="S290" s="7"/>
      <c r="T290" s="7"/>
      <c r="U290" s="7"/>
      <c r="V290" s="7"/>
      <c r="W290" s="7"/>
      <c r="X290" s="7"/>
      <c r="Y290" s="7"/>
      <c r="Z290" s="7"/>
      <c r="AA290" s="7"/>
      <c r="AB290" s="7"/>
      <c r="AC290" s="7"/>
      <c r="AD290" s="7"/>
      <c r="AE290" s="7"/>
      <c r="AF290" s="7"/>
      <c r="AG290" s="7"/>
      <c r="AH290" s="7"/>
      <c r="AI290" s="7"/>
      <c r="AJ290" s="7"/>
    </row>
    <row r="291" spans="1:52" s="8" customFormat="1" ht="51.6" customHeight="1">
      <c r="A291" s="47">
        <v>20</v>
      </c>
      <c r="B291" s="54" t="s">
        <v>114</v>
      </c>
      <c r="C291" s="47" t="s">
        <v>27</v>
      </c>
      <c r="D291" s="55">
        <v>4200000</v>
      </c>
      <c r="E291" s="55">
        <f t="shared" ref="E291:E298" si="30">D291*1.19/1000</f>
        <v>4998</v>
      </c>
      <c r="F291" s="47">
        <v>1</v>
      </c>
      <c r="G291" s="47">
        <v>2</v>
      </c>
      <c r="H291" s="55">
        <v>0</v>
      </c>
      <c r="I291" s="55"/>
      <c r="J291" s="170" t="s">
        <v>21</v>
      </c>
      <c r="K291" s="170" t="s">
        <v>38</v>
      </c>
      <c r="L291" s="56" t="s">
        <v>166</v>
      </c>
      <c r="M291" s="56" t="s">
        <v>172</v>
      </c>
      <c r="N291" s="57" t="s">
        <v>26</v>
      </c>
      <c r="O291" s="7"/>
      <c r="P291" s="7"/>
      <c r="Q291" s="7"/>
      <c r="R291" s="7"/>
      <c r="S291" s="7"/>
      <c r="T291" s="7"/>
      <c r="U291" s="7"/>
      <c r="V291" s="7"/>
      <c r="W291" s="7"/>
      <c r="X291" s="7"/>
      <c r="Y291" s="7"/>
      <c r="Z291" s="7"/>
      <c r="AA291" s="7"/>
      <c r="AB291" s="7"/>
      <c r="AC291" s="7"/>
      <c r="AD291" s="7"/>
      <c r="AE291" s="7"/>
      <c r="AF291" s="7"/>
      <c r="AG291" s="7"/>
      <c r="AH291" s="7"/>
      <c r="AI291" s="7"/>
      <c r="AJ291" s="7"/>
    </row>
    <row r="292" spans="1:52" s="8" customFormat="1" ht="50.4" customHeight="1">
      <c r="A292" s="47">
        <v>21</v>
      </c>
      <c r="B292" s="54" t="s">
        <v>50</v>
      </c>
      <c r="C292" s="47" t="s">
        <v>27</v>
      </c>
      <c r="D292" s="55">
        <v>1830000</v>
      </c>
      <c r="E292" s="55">
        <f t="shared" si="30"/>
        <v>2177.6999999999998</v>
      </c>
      <c r="F292" s="47">
        <v>1</v>
      </c>
      <c r="G292" s="47">
        <v>2</v>
      </c>
      <c r="H292" s="55">
        <v>0</v>
      </c>
      <c r="I292" s="55"/>
      <c r="J292" s="170" t="s">
        <v>21</v>
      </c>
      <c r="K292" s="170" t="s">
        <v>38</v>
      </c>
      <c r="L292" s="56" t="s">
        <v>166</v>
      </c>
      <c r="M292" s="56" t="s">
        <v>172</v>
      </c>
      <c r="N292" s="57" t="s">
        <v>26</v>
      </c>
      <c r="O292" s="7"/>
      <c r="P292" s="7"/>
      <c r="Q292" s="7"/>
      <c r="R292" s="7"/>
      <c r="S292" s="7"/>
      <c r="T292" s="7"/>
      <c r="U292" s="7"/>
      <c r="V292" s="7"/>
      <c r="W292" s="7"/>
      <c r="X292" s="7"/>
      <c r="Y292" s="7"/>
      <c r="Z292" s="7"/>
      <c r="AA292" s="7"/>
      <c r="AB292" s="7"/>
      <c r="AC292" s="7"/>
      <c r="AD292" s="7"/>
      <c r="AE292" s="7"/>
      <c r="AF292" s="7"/>
      <c r="AG292" s="7"/>
      <c r="AH292" s="7"/>
      <c r="AI292" s="7"/>
      <c r="AJ292" s="7"/>
    </row>
    <row r="293" spans="1:52" s="8" customFormat="1" ht="52.2" customHeight="1">
      <c r="A293" s="47">
        <v>22</v>
      </c>
      <c r="B293" s="54" t="s">
        <v>115</v>
      </c>
      <c r="C293" s="47" t="s">
        <v>27</v>
      </c>
      <c r="D293" s="55">
        <v>820000</v>
      </c>
      <c r="E293" s="55">
        <f t="shared" si="30"/>
        <v>975.8</v>
      </c>
      <c r="F293" s="47">
        <v>1</v>
      </c>
      <c r="G293" s="47">
        <v>2</v>
      </c>
      <c r="H293" s="55">
        <v>0</v>
      </c>
      <c r="I293" s="55"/>
      <c r="J293" s="170" t="s">
        <v>21</v>
      </c>
      <c r="K293" s="170" t="s">
        <v>38</v>
      </c>
      <c r="L293" s="56" t="s">
        <v>167</v>
      </c>
      <c r="M293" s="56" t="s">
        <v>172</v>
      </c>
      <c r="N293" s="57" t="s">
        <v>26</v>
      </c>
      <c r="O293" s="7"/>
      <c r="P293" s="7"/>
      <c r="Q293" s="7"/>
      <c r="R293" s="7"/>
      <c r="S293" s="7"/>
      <c r="T293" s="7"/>
      <c r="U293" s="7"/>
      <c r="V293" s="7"/>
      <c r="W293" s="7"/>
      <c r="X293" s="7"/>
      <c r="Y293" s="7"/>
      <c r="Z293" s="7"/>
      <c r="AA293" s="7"/>
      <c r="AB293" s="7"/>
      <c r="AC293" s="7"/>
      <c r="AD293" s="7"/>
      <c r="AE293" s="7"/>
      <c r="AF293" s="7"/>
      <c r="AG293" s="7"/>
      <c r="AH293" s="7"/>
      <c r="AI293" s="7"/>
      <c r="AJ293" s="7"/>
    </row>
    <row r="294" spans="1:52" s="8" customFormat="1" ht="57" customHeight="1">
      <c r="A294" s="47">
        <v>23</v>
      </c>
      <c r="B294" s="54" t="s">
        <v>116</v>
      </c>
      <c r="C294" s="47" t="s">
        <v>27</v>
      </c>
      <c r="D294" s="55">
        <v>16000000</v>
      </c>
      <c r="E294" s="55">
        <f t="shared" si="30"/>
        <v>19040</v>
      </c>
      <c r="F294" s="47">
        <v>1</v>
      </c>
      <c r="G294" s="47">
        <v>2</v>
      </c>
      <c r="H294" s="55">
        <v>0</v>
      </c>
      <c r="I294" s="55"/>
      <c r="J294" s="170" t="s">
        <v>22</v>
      </c>
      <c r="K294" s="170" t="s">
        <v>38</v>
      </c>
      <c r="L294" s="56" t="s">
        <v>166</v>
      </c>
      <c r="M294" s="56" t="s">
        <v>173</v>
      </c>
      <c r="N294" s="57" t="s">
        <v>26</v>
      </c>
      <c r="O294" s="7"/>
      <c r="P294" s="7"/>
      <c r="Q294" s="7"/>
      <c r="R294" s="7"/>
      <c r="S294" s="7"/>
      <c r="T294" s="7"/>
      <c r="U294" s="7"/>
      <c r="V294" s="7"/>
      <c r="W294" s="7"/>
      <c r="X294" s="7"/>
      <c r="Y294" s="7"/>
      <c r="Z294" s="7"/>
      <c r="AA294" s="7"/>
      <c r="AB294" s="7"/>
      <c r="AC294" s="7"/>
      <c r="AD294" s="7"/>
      <c r="AE294" s="7"/>
      <c r="AF294" s="7"/>
      <c r="AG294" s="7"/>
      <c r="AH294" s="7"/>
      <c r="AI294" s="7"/>
      <c r="AJ294" s="7"/>
    </row>
    <row r="295" spans="1:52" s="8" customFormat="1" ht="57" customHeight="1">
      <c r="A295" s="47">
        <v>24</v>
      </c>
      <c r="B295" s="54" t="s">
        <v>117</v>
      </c>
      <c r="C295" s="47" t="s">
        <v>27</v>
      </c>
      <c r="D295" s="55">
        <v>5200000</v>
      </c>
      <c r="E295" s="55">
        <f t="shared" si="30"/>
        <v>6188</v>
      </c>
      <c r="F295" s="47">
        <v>1</v>
      </c>
      <c r="G295" s="47">
        <v>2</v>
      </c>
      <c r="H295" s="55">
        <v>0</v>
      </c>
      <c r="I295" s="55"/>
      <c r="J295" s="170" t="s">
        <v>21</v>
      </c>
      <c r="K295" s="170" t="s">
        <v>38</v>
      </c>
      <c r="L295" s="56" t="s">
        <v>167</v>
      </c>
      <c r="M295" s="56" t="s">
        <v>172</v>
      </c>
      <c r="N295" s="57" t="s">
        <v>26</v>
      </c>
      <c r="O295" s="7"/>
      <c r="P295" s="7"/>
      <c r="Q295" s="7"/>
      <c r="R295" s="7"/>
      <c r="S295" s="7"/>
      <c r="T295" s="7"/>
      <c r="U295" s="7"/>
      <c r="V295" s="7"/>
      <c r="W295" s="7"/>
      <c r="X295" s="7"/>
      <c r="Y295" s="7"/>
      <c r="Z295" s="7"/>
      <c r="AA295" s="7"/>
      <c r="AB295" s="7"/>
      <c r="AC295" s="7"/>
      <c r="AD295" s="7"/>
      <c r="AE295" s="7"/>
      <c r="AF295" s="7"/>
      <c r="AG295" s="7"/>
      <c r="AH295" s="7"/>
      <c r="AI295" s="7"/>
      <c r="AJ295" s="7"/>
    </row>
    <row r="296" spans="1:52" s="8" customFormat="1" ht="49.2" customHeight="1">
      <c r="A296" s="47">
        <v>25</v>
      </c>
      <c r="B296" s="54" t="s">
        <v>118</v>
      </c>
      <c r="C296" s="47" t="s">
        <v>27</v>
      </c>
      <c r="D296" s="55">
        <v>4200000</v>
      </c>
      <c r="E296" s="55">
        <f t="shared" si="30"/>
        <v>4998</v>
      </c>
      <c r="F296" s="47">
        <v>1</v>
      </c>
      <c r="G296" s="47">
        <v>2</v>
      </c>
      <c r="H296" s="55">
        <v>0</v>
      </c>
      <c r="I296" s="55"/>
      <c r="J296" s="170" t="s">
        <v>21</v>
      </c>
      <c r="K296" s="170" t="s">
        <v>38</v>
      </c>
      <c r="L296" s="56" t="s">
        <v>167</v>
      </c>
      <c r="M296" s="56" t="s">
        <v>172</v>
      </c>
      <c r="N296" s="57" t="s">
        <v>26</v>
      </c>
      <c r="O296" s="7"/>
      <c r="P296" s="7"/>
      <c r="Q296" s="7"/>
      <c r="R296" s="7"/>
      <c r="S296" s="7"/>
      <c r="T296" s="7"/>
      <c r="U296" s="7"/>
      <c r="V296" s="7"/>
      <c r="W296" s="7"/>
      <c r="X296" s="7"/>
      <c r="Y296" s="7"/>
      <c r="Z296" s="7"/>
      <c r="AA296" s="7"/>
      <c r="AB296" s="7"/>
      <c r="AC296" s="7"/>
      <c r="AD296" s="7"/>
      <c r="AE296" s="7"/>
      <c r="AF296" s="7"/>
      <c r="AG296" s="7"/>
      <c r="AH296" s="7"/>
      <c r="AI296" s="7"/>
      <c r="AJ296" s="7"/>
    </row>
    <row r="297" spans="1:52" s="8" customFormat="1" ht="49.8" customHeight="1">
      <c r="A297" s="47">
        <v>26</v>
      </c>
      <c r="B297" s="54" t="s">
        <v>119</v>
      </c>
      <c r="C297" s="47" t="s">
        <v>27</v>
      </c>
      <c r="D297" s="55">
        <v>9800000</v>
      </c>
      <c r="E297" s="55">
        <f t="shared" si="30"/>
        <v>11662</v>
      </c>
      <c r="F297" s="47">
        <v>1</v>
      </c>
      <c r="G297" s="47">
        <v>2</v>
      </c>
      <c r="H297" s="55">
        <v>0</v>
      </c>
      <c r="I297" s="55"/>
      <c r="J297" s="170" t="s">
        <v>22</v>
      </c>
      <c r="K297" s="170" t="s">
        <v>38</v>
      </c>
      <c r="L297" s="56" t="s">
        <v>166</v>
      </c>
      <c r="M297" s="56" t="s">
        <v>173</v>
      </c>
      <c r="N297" s="57" t="s">
        <v>26</v>
      </c>
      <c r="O297" s="7"/>
      <c r="P297" s="7"/>
      <c r="Q297" s="7"/>
      <c r="R297" s="7"/>
      <c r="S297" s="7"/>
      <c r="T297" s="7"/>
      <c r="U297" s="7"/>
      <c r="V297" s="7"/>
      <c r="W297" s="7"/>
      <c r="X297" s="7"/>
      <c r="Y297" s="7"/>
      <c r="Z297" s="7"/>
      <c r="AA297" s="7"/>
      <c r="AB297" s="7"/>
      <c r="AC297" s="7"/>
      <c r="AD297" s="7"/>
      <c r="AE297" s="7"/>
      <c r="AF297" s="7"/>
      <c r="AG297" s="7"/>
      <c r="AH297" s="7"/>
      <c r="AI297" s="7"/>
      <c r="AJ297" s="7"/>
    </row>
    <row r="298" spans="1:52" s="32" customFormat="1" ht="63.6" customHeight="1">
      <c r="A298" s="47">
        <v>27</v>
      </c>
      <c r="B298" s="54" t="s">
        <v>120</v>
      </c>
      <c r="C298" s="47" t="s">
        <v>27</v>
      </c>
      <c r="D298" s="55">
        <v>8200000</v>
      </c>
      <c r="E298" s="55">
        <f t="shared" si="30"/>
        <v>9758</v>
      </c>
      <c r="F298" s="47">
        <v>1</v>
      </c>
      <c r="G298" s="47">
        <v>2</v>
      </c>
      <c r="H298" s="55">
        <v>0</v>
      </c>
      <c r="I298" s="55"/>
      <c r="J298" s="170" t="s">
        <v>22</v>
      </c>
      <c r="K298" s="170" t="s">
        <v>38</v>
      </c>
      <c r="L298" s="56" t="s">
        <v>166</v>
      </c>
      <c r="M298" s="56" t="s">
        <v>173</v>
      </c>
      <c r="N298" s="57" t="s">
        <v>26</v>
      </c>
    </row>
    <row r="299" spans="1:52" s="8" customFormat="1" ht="64.8" customHeight="1">
      <c r="A299" s="47">
        <v>28</v>
      </c>
      <c r="B299" s="61" t="s">
        <v>134</v>
      </c>
      <c r="C299" s="170" t="s">
        <v>135</v>
      </c>
      <c r="D299" s="48">
        <v>7015210</v>
      </c>
      <c r="E299" s="48">
        <f>D299*1.19/1000</f>
        <v>8348.0998999999993</v>
      </c>
      <c r="F299" s="45">
        <v>1</v>
      </c>
      <c r="G299" s="40">
        <v>2</v>
      </c>
      <c r="H299" s="48">
        <v>0</v>
      </c>
      <c r="I299" s="48"/>
      <c r="J299" s="46" t="s">
        <v>21</v>
      </c>
      <c r="K299" s="46" t="s">
        <v>38</v>
      </c>
      <c r="L299" s="100" t="s">
        <v>170</v>
      </c>
      <c r="M299" s="100" t="s">
        <v>169</v>
      </c>
      <c r="N299" s="80" t="s">
        <v>48</v>
      </c>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row>
    <row r="300" spans="1:52" s="8" customFormat="1" ht="55.2" customHeight="1">
      <c r="A300" s="47">
        <v>29</v>
      </c>
      <c r="B300" s="58" t="s">
        <v>144</v>
      </c>
      <c r="C300" s="170" t="s">
        <v>27</v>
      </c>
      <c r="D300" s="43">
        <v>2802374.76</v>
      </c>
      <c r="E300" s="46">
        <f>D300*1.19/1000</f>
        <v>3334.8259643999995</v>
      </c>
      <c r="F300" s="45">
        <v>1</v>
      </c>
      <c r="G300" s="40">
        <v>2</v>
      </c>
      <c r="H300" s="48">
        <v>0</v>
      </c>
      <c r="I300" s="48"/>
      <c r="J300" s="170" t="s">
        <v>21</v>
      </c>
      <c r="K300" s="170" t="s">
        <v>38</v>
      </c>
      <c r="L300" s="100" t="s">
        <v>168</v>
      </c>
      <c r="M300" s="100" t="s">
        <v>166</v>
      </c>
      <c r="N300" s="169" t="s">
        <v>26</v>
      </c>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row>
    <row r="301" spans="1:52" s="8" customFormat="1" ht="59.4" customHeight="1">
      <c r="A301" s="47">
        <v>30</v>
      </c>
      <c r="B301" s="58" t="s">
        <v>145</v>
      </c>
      <c r="C301" s="170" t="s">
        <v>27</v>
      </c>
      <c r="D301" s="43">
        <v>4208113.93</v>
      </c>
      <c r="E301" s="46">
        <f>D301*1.19/1000</f>
        <v>5007.6555766999991</v>
      </c>
      <c r="F301" s="45">
        <v>1</v>
      </c>
      <c r="G301" s="40">
        <v>2</v>
      </c>
      <c r="H301" s="48">
        <v>0</v>
      </c>
      <c r="I301" s="48"/>
      <c r="J301" s="170" t="s">
        <v>21</v>
      </c>
      <c r="K301" s="170" t="s">
        <v>38</v>
      </c>
      <c r="L301" s="100" t="s">
        <v>168</v>
      </c>
      <c r="M301" s="100" t="s">
        <v>166</v>
      </c>
      <c r="N301" s="169" t="s">
        <v>26</v>
      </c>
      <c r="O301" s="71"/>
      <c r="P301" s="71"/>
      <c r="Q301" s="71"/>
      <c r="R301" s="71"/>
      <c r="S301" s="71"/>
      <c r="T301" s="71"/>
      <c r="U301" s="71"/>
      <c r="V301" s="84"/>
      <c r="W301" s="85"/>
      <c r="X301" s="84"/>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s="8" customFormat="1" ht="53.4" customHeight="1">
      <c r="A302" s="47">
        <v>31</v>
      </c>
      <c r="B302" s="54" t="s">
        <v>147</v>
      </c>
      <c r="C302" s="47" t="s">
        <v>27</v>
      </c>
      <c r="D302" s="55">
        <v>2593965</v>
      </c>
      <c r="E302" s="55">
        <f t="shared" ref="E302:E303" si="31">D302*1.19/1000</f>
        <v>3086.81835</v>
      </c>
      <c r="F302" s="47">
        <v>1</v>
      </c>
      <c r="G302" s="47">
        <v>2</v>
      </c>
      <c r="H302" s="55">
        <v>0</v>
      </c>
      <c r="I302" s="59"/>
      <c r="J302" s="170" t="s">
        <v>21</v>
      </c>
      <c r="K302" s="170" t="s">
        <v>38</v>
      </c>
      <c r="L302" s="100" t="s">
        <v>167</v>
      </c>
      <c r="M302" s="100" t="s">
        <v>173</v>
      </c>
      <c r="N302" s="57" t="s">
        <v>26</v>
      </c>
      <c r="O302" s="71"/>
      <c r="P302" s="181"/>
      <c r="Q302" s="181"/>
      <c r="R302" s="71"/>
      <c r="S302" s="71"/>
      <c r="T302" s="71"/>
      <c r="U302" s="71"/>
      <c r="V302" s="84"/>
      <c r="W302" s="85"/>
      <c r="X302" s="84"/>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s="8" customFormat="1" ht="51" customHeight="1">
      <c r="A303" s="47">
        <v>32</v>
      </c>
      <c r="B303" s="54" t="s">
        <v>148</v>
      </c>
      <c r="C303" s="47" t="s">
        <v>27</v>
      </c>
      <c r="D303" s="55">
        <v>17763510</v>
      </c>
      <c r="E303" s="55">
        <f t="shared" si="31"/>
        <v>21138.5769</v>
      </c>
      <c r="F303" s="47">
        <v>1</v>
      </c>
      <c r="G303" s="47">
        <v>2</v>
      </c>
      <c r="H303" s="55">
        <v>0</v>
      </c>
      <c r="I303" s="59"/>
      <c r="J303" s="170" t="s">
        <v>21</v>
      </c>
      <c r="K303" s="170" t="s">
        <v>38</v>
      </c>
      <c r="L303" s="56" t="s">
        <v>191</v>
      </c>
      <c r="M303" s="56" t="s">
        <v>170</v>
      </c>
      <c r="N303" s="57" t="s">
        <v>26</v>
      </c>
      <c r="O303" s="65"/>
      <c r="P303" s="65"/>
      <c r="Q303" s="65"/>
      <c r="R303" s="65"/>
      <c r="S303" s="65"/>
      <c r="T303" s="66"/>
      <c r="U303" s="66"/>
      <c r="V303" s="66"/>
      <c r="W303" s="65"/>
      <c r="X303" s="65"/>
      <c r="Y303" s="10"/>
      <c r="Z303" s="10"/>
    </row>
    <row r="304" spans="1:52" s="8" customFormat="1" ht="58.2" customHeight="1">
      <c r="A304" s="47">
        <v>33</v>
      </c>
      <c r="B304" s="88" t="s">
        <v>229</v>
      </c>
      <c r="C304" s="64" t="s">
        <v>150</v>
      </c>
      <c r="D304" s="62">
        <v>5740738.7800000003</v>
      </c>
      <c r="E304" s="62">
        <f>D304*1.19/1000</f>
        <v>6831.4791482000001</v>
      </c>
      <c r="F304" s="63">
        <v>1</v>
      </c>
      <c r="G304" s="64">
        <v>2</v>
      </c>
      <c r="H304" s="62">
        <v>0</v>
      </c>
      <c r="I304" s="62">
        <v>0</v>
      </c>
      <c r="J304" s="170" t="s">
        <v>21</v>
      </c>
      <c r="K304" s="89" t="s">
        <v>38</v>
      </c>
      <c r="L304" s="63" t="s">
        <v>171</v>
      </c>
      <c r="M304" s="63" t="s">
        <v>169</v>
      </c>
      <c r="N304" s="169" t="s">
        <v>26</v>
      </c>
      <c r="O304" s="79"/>
      <c r="P304" s="71"/>
      <c r="Q304" s="71"/>
      <c r="R304" s="71"/>
      <c r="S304" s="71"/>
      <c r="T304" s="177"/>
      <c r="U304" s="177"/>
      <c r="V304" s="84"/>
      <c r="W304" s="85"/>
      <c r="X304" s="84"/>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67" s="8" customFormat="1" ht="70.8" customHeight="1">
      <c r="A305" s="47">
        <v>34</v>
      </c>
      <c r="B305" s="54" t="s">
        <v>154</v>
      </c>
      <c r="C305" s="47" t="s">
        <v>27</v>
      </c>
      <c r="D305" s="55">
        <v>7949104</v>
      </c>
      <c r="E305" s="55">
        <f t="shared" ref="E305" si="32">D305*1.19/1000</f>
        <v>9459.4337599999999</v>
      </c>
      <c r="F305" s="47">
        <v>1</v>
      </c>
      <c r="G305" s="47">
        <v>2</v>
      </c>
      <c r="H305" s="55">
        <v>0</v>
      </c>
      <c r="I305" s="55">
        <v>0</v>
      </c>
      <c r="J305" s="170" t="s">
        <v>21</v>
      </c>
      <c r="K305" s="170" t="s">
        <v>38</v>
      </c>
      <c r="L305" s="63" t="s">
        <v>171</v>
      </c>
      <c r="M305" s="63" t="s">
        <v>169</v>
      </c>
      <c r="N305" s="57" t="s">
        <v>26</v>
      </c>
      <c r="O305" s="79"/>
      <c r="P305" s="177"/>
      <c r="Q305" s="177"/>
      <c r="R305" s="125"/>
      <c r="S305" s="98"/>
      <c r="T305" s="98"/>
      <c r="U305" s="98"/>
      <c r="V305" s="84"/>
      <c r="W305" s="85"/>
      <c r="X305" s="84"/>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67" s="8" customFormat="1" ht="64.2" customHeight="1">
      <c r="A306" s="47">
        <v>35</v>
      </c>
      <c r="B306" s="11" t="s">
        <v>157</v>
      </c>
      <c r="C306" s="170" t="s">
        <v>158</v>
      </c>
      <c r="D306" s="48">
        <v>4454072</v>
      </c>
      <c r="E306" s="48">
        <f t="shared" ref="E306:E315" si="33">D306*1.19/1000</f>
        <v>5300.3456799999994</v>
      </c>
      <c r="F306" s="45">
        <v>1</v>
      </c>
      <c r="G306" s="40">
        <v>2</v>
      </c>
      <c r="H306" s="92">
        <v>0</v>
      </c>
      <c r="I306" s="92">
        <v>0</v>
      </c>
      <c r="J306" s="117" t="s">
        <v>159</v>
      </c>
      <c r="K306" s="170" t="s">
        <v>42</v>
      </c>
      <c r="L306" s="49" t="s">
        <v>165</v>
      </c>
      <c r="M306" s="49" t="s">
        <v>170</v>
      </c>
      <c r="N306" s="60" t="s">
        <v>32</v>
      </c>
      <c r="O306" s="79"/>
      <c r="P306" s="177"/>
      <c r="Q306" s="177"/>
      <c r="R306" s="125"/>
      <c r="S306" s="98"/>
      <c r="T306" s="98"/>
      <c r="U306" s="98"/>
      <c r="V306" s="84"/>
      <c r="W306" s="85"/>
      <c r="X306" s="84"/>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67" s="8" customFormat="1" ht="67.2" customHeight="1">
      <c r="A307" s="47">
        <v>36</v>
      </c>
      <c r="B307" s="11" t="s">
        <v>160</v>
      </c>
      <c r="C307" s="170" t="s">
        <v>158</v>
      </c>
      <c r="D307" s="48">
        <v>3566384.46</v>
      </c>
      <c r="E307" s="48">
        <f t="shared" si="33"/>
        <v>4243.9975073999994</v>
      </c>
      <c r="F307" s="45">
        <v>1</v>
      </c>
      <c r="G307" s="40">
        <v>2</v>
      </c>
      <c r="H307" s="92">
        <v>0</v>
      </c>
      <c r="I307" s="92">
        <v>0</v>
      </c>
      <c r="J307" s="117" t="s">
        <v>159</v>
      </c>
      <c r="K307" s="170" t="s">
        <v>42</v>
      </c>
      <c r="L307" s="49" t="s">
        <v>165</v>
      </c>
      <c r="M307" s="49" t="s">
        <v>170</v>
      </c>
      <c r="N307" s="60" t="s">
        <v>32</v>
      </c>
      <c r="O307" s="79"/>
      <c r="P307" s="176"/>
      <c r="Q307" s="176"/>
      <c r="R307" s="144"/>
      <c r="S307" s="101"/>
      <c r="T307" s="101"/>
      <c r="U307" s="101"/>
      <c r="V307" s="84"/>
      <c r="W307" s="85"/>
      <c r="X307" s="84"/>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67" s="8" customFormat="1" ht="70.8" customHeight="1">
      <c r="A308" s="47">
        <v>37</v>
      </c>
      <c r="B308" s="91" t="s">
        <v>175</v>
      </c>
      <c r="C308" s="170" t="s">
        <v>186</v>
      </c>
      <c r="D308" s="48">
        <v>1008403.36</v>
      </c>
      <c r="E308" s="48">
        <f t="shared" si="33"/>
        <v>1199.9999983999999</v>
      </c>
      <c r="F308" s="102">
        <v>1</v>
      </c>
      <c r="G308" s="12">
        <v>2</v>
      </c>
      <c r="H308" s="48"/>
      <c r="I308" s="48">
        <v>1200</v>
      </c>
      <c r="J308" s="117" t="s">
        <v>159</v>
      </c>
      <c r="K308" s="170" t="s">
        <v>38</v>
      </c>
      <c r="L308" s="49" t="s">
        <v>165</v>
      </c>
      <c r="M308" s="49" t="s">
        <v>170</v>
      </c>
      <c r="N308" s="60" t="s">
        <v>26</v>
      </c>
      <c r="O308" s="79"/>
      <c r="P308" s="176"/>
      <c r="Q308" s="176"/>
      <c r="R308" s="116"/>
      <c r="S308" s="116"/>
      <c r="T308" s="116"/>
      <c r="U308" s="116"/>
      <c r="V308" s="84"/>
      <c r="W308" s="85"/>
      <c r="X308" s="84"/>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67" s="8" customFormat="1" ht="67.2" customHeight="1">
      <c r="A309" s="47">
        <v>38</v>
      </c>
      <c r="B309" s="91" t="s">
        <v>192</v>
      </c>
      <c r="C309" s="170" t="s">
        <v>193</v>
      </c>
      <c r="D309" s="48">
        <v>3150000</v>
      </c>
      <c r="E309" s="48">
        <f t="shared" si="33"/>
        <v>3748.5</v>
      </c>
      <c r="F309" s="102" t="s">
        <v>194</v>
      </c>
      <c r="G309" s="12" t="s">
        <v>195</v>
      </c>
      <c r="H309" s="48">
        <v>0</v>
      </c>
      <c r="I309" s="48">
        <v>0</v>
      </c>
      <c r="J309" s="117" t="s">
        <v>159</v>
      </c>
      <c r="K309" s="170" t="s">
        <v>42</v>
      </c>
      <c r="L309" s="49" t="s">
        <v>170</v>
      </c>
      <c r="M309" s="49" t="s">
        <v>170</v>
      </c>
      <c r="N309" s="60" t="s">
        <v>32</v>
      </c>
      <c r="O309" s="127"/>
      <c r="P309" s="176"/>
      <c r="Q309" s="176"/>
      <c r="R309" s="87"/>
      <c r="S309" s="87"/>
      <c r="T309" s="128"/>
      <c r="U309" s="128"/>
      <c r="V309" s="94"/>
      <c r="W309" s="94"/>
      <c r="X309" s="94"/>
      <c r="Y309" s="95"/>
      <c r="Z309" s="95"/>
      <c r="AA309" s="95"/>
      <c r="AB309" s="95"/>
      <c r="AC309" s="95"/>
      <c r="AD309" s="95"/>
      <c r="AE309" s="95"/>
      <c r="AF309" s="95"/>
      <c r="AG309" s="95"/>
      <c r="AH309" s="95"/>
      <c r="AI309" s="95"/>
      <c r="AJ309" s="95"/>
      <c r="AK309" s="95"/>
      <c r="AL309" s="95"/>
      <c r="AM309" s="95"/>
      <c r="AN309" s="95"/>
      <c r="AO309" s="95"/>
      <c r="AP309" s="95"/>
      <c r="AQ309" s="95"/>
      <c r="AR309" s="95"/>
      <c r="AS309" s="95"/>
      <c r="AT309" s="95"/>
      <c r="AU309" s="95"/>
      <c r="AV309" s="95"/>
      <c r="AW309" s="95"/>
      <c r="AX309" s="95"/>
      <c r="AY309" s="95"/>
      <c r="AZ309" s="95"/>
      <c r="BA309" s="95"/>
      <c r="BB309" s="95"/>
      <c r="BC309" s="95"/>
      <c r="BD309" s="95"/>
      <c r="BE309" s="95"/>
      <c r="BF309" s="95"/>
      <c r="BG309" s="95"/>
      <c r="BH309" s="95"/>
      <c r="BI309" s="95"/>
      <c r="BJ309" s="95"/>
      <c r="BK309" s="95"/>
      <c r="BL309" s="95"/>
      <c r="BM309" s="95"/>
      <c r="BN309" s="95"/>
      <c r="BO309" s="95"/>
    </row>
    <row r="310" spans="1:67" s="8" customFormat="1" ht="72.599999999999994" customHeight="1">
      <c r="A310" s="47">
        <v>39</v>
      </c>
      <c r="B310" s="11" t="s">
        <v>205</v>
      </c>
      <c r="C310" s="170" t="s">
        <v>209</v>
      </c>
      <c r="D310" s="48">
        <v>441000</v>
      </c>
      <c r="E310" s="48">
        <f t="shared" si="33"/>
        <v>524.79</v>
      </c>
      <c r="F310" s="45"/>
      <c r="G310" s="40">
        <v>2</v>
      </c>
      <c r="H310" s="92"/>
      <c r="I310" s="92">
        <f>E310</f>
        <v>524.79</v>
      </c>
      <c r="J310" s="170" t="s">
        <v>21</v>
      </c>
      <c r="K310" s="170" t="s">
        <v>38</v>
      </c>
      <c r="L310" s="122" t="s">
        <v>169</v>
      </c>
      <c r="M310" s="122" t="s">
        <v>166</v>
      </c>
      <c r="N310" s="60" t="s">
        <v>26</v>
      </c>
      <c r="O310" s="5"/>
      <c r="P310" s="176"/>
      <c r="Q310" s="176"/>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row>
    <row r="311" spans="1:67" s="8" customFormat="1" ht="74.400000000000006" customHeight="1">
      <c r="A311" s="47">
        <v>40</v>
      </c>
      <c r="B311" s="11" t="s">
        <v>212</v>
      </c>
      <c r="C311" s="170" t="s">
        <v>213</v>
      </c>
      <c r="D311" s="55">
        <v>5320000</v>
      </c>
      <c r="E311" s="55">
        <f t="shared" si="33"/>
        <v>6330.8</v>
      </c>
      <c r="F311" s="47">
        <v>1</v>
      </c>
      <c r="G311" s="47">
        <v>2</v>
      </c>
      <c r="H311" s="55">
        <v>0</v>
      </c>
      <c r="I311" s="55">
        <v>0</v>
      </c>
      <c r="J311" s="170" t="s">
        <v>22</v>
      </c>
      <c r="K311" s="170" t="s">
        <v>38</v>
      </c>
      <c r="L311" s="100" t="s">
        <v>166</v>
      </c>
      <c r="M311" s="100" t="s">
        <v>173</v>
      </c>
      <c r="N311" s="57" t="s">
        <v>48</v>
      </c>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row>
    <row r="312" spans="1:67" s="8" customFormat="1" ht="72.599999999999994" customHeight="1">
      <c r="A312" s="47">
        <v>41</v>
      </c>
      <c r="B312" s="11" t="s">
        <v>214</v>
      </c>
      <c r="C312" s="170" t="s">
        <v>213</v>
      </c>
      <c r="D312" s="55">
        <v>13848000</v>
      </c>
      <c r="E312" s="55">
        <f t="shared" si="33"/>
        <v>16479.12</v>
      </c>
      <c r="F312" s="47">
        <v>1</v>
      </c>
      <c r="G312" s="47">
        <v>2</v>
      </c>
      <c r="H312" s="55">
        <v>0</v>
      </c>
      <c r="I312" s="55">
        <v>0</v>
      </c>
      <c r="J312" s="170" t="s">
        <v>22</v>
      </c>
      <c r="K312" s="170" t="s">
        <v>38</v>
      </c>
      <c r="L312" s="100" t="s">
        <v>166</v>
      </c>
      <c r="M312" s="100" t="s">
        <v>173</v>
      </c>
      <c r="N312" s="57" t="s">
        <v>48</v>
      </c>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row>
    <row r="313" spans="1:67" s="8" customFormat="1" ht="70.8" customHeight="1">
      <c r="A313" s="47">
        <v>42</v>
      </c>
      <c r="B313" s="11" t="s">
        <v>215</v>
      </c>
      <c r="C313" s="170" t="s">
        <v>213</v>
      </c>
      <c r="D313" s="55">
        <v>23080000</v>
      </c>
      <c r="E313" s="55">
        <f t="shared" si="33"/>
        <v>27465.200000000001</v>
      </c>
      <c r="F313" s="47">
        <v>1</v>
      </c>
      <c r="G313" s="47">
        <v>2</v>
      </c>
      <c r="H313" s="55">
        <v>0</v>
      </c>
      <c r="I313" s="55">
        <v>0</v>
      </c>
      <c r="J313" s="170" t="s">
        <v>22</v>
      </c>
      <c r="K313" s="170" t="s">
        <v>38</v>
      </c>
      <c r="L313" s="100" t="s">
        <v>166</v>
      </c>
      <c r="M313" s="100" t="s">
        <v>173</v>
      </c>
      <c r="N313" s="57" t="s">
        <v>48</v>
      </c>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row>
    <row r="314" spans="1:67" s="8" customFormat="1" ht="69.599999999999994" customHeight="1">
      <c r="A314" s="47">
        <v>43</v>
      </c>
      <c r="B314" s="11" t="s">
        <v>216</v>
      </c>
      <c r="C314" s="170" t="s">
        <v>213</v>
      </c>
      <c r="D314" s="55">
        <v>9740000</v>
      </c>
      <c r="E314" s="55">
        <f t="shared" si="33"/>
        <v>11590.6</v>
      </c>
      <c r="F314" s="47">
        <v>1</v>
      </c>
      <c r="G314" s="47">
        <v>2</v>
      </c>
      <c r="H314" s="55">
        <v>0</v>
      </c>
      <c r="I314" s="55">
        <v>0</v>
      </c>
      <c r="J314" s="170" t="s">
        <v>22</v>
      </c>
      <c r="K314" s="170" t="s">
        <v>38</v>
      </c>
      <c r="L314" s="100" t="s">
        <v>166</v>
      </c>
      <c r="M314" s="100" t="s">
        <v>173</v>
      </c>
      <c r="N314" s="57" t="s">
        <v>48</v>
      </c>
      <c r="O314" s="5"/>
      <c r="P314" s="5"/>
      <c r="Q314" s="137"/>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row>
    <row r="315" spans="1:67" s="8" customFormat="1" ht="82.8" customHeight="1">
      <c r="A315" s="47">
        <v>44</v>
      </c>
      <c r="B315" s="11" t="s">
        <v>217</v>
      </c>
      <c r="C315" s="170" t="s">
        <v>213</v>
      </c>
      <c r="D315" s="55">
        <v>13848000</v>
      </c>
      <c r="E315" s="55">
        <f t="shared" si="33"/>
        <v>16479.12</v>
      </c>
      <c r="F315" s="47">
        <v>1</v>
      </c>
      <c r="G315" s="47">
        <v>2</v>
      </c>
      <c r="H315" s="55">
        <v>0</v>
      </c>
      <c r="I315" s="55">
        <v>0</v>
      </c>
      <c r="J315" s="170" t="s">
        <v>22</v>
      </c>
      <c r="K315" s="170" t="s">
        <v>38</v>
      </c>
      <c r="L315" s="100" t="s">
        <v>166</v>
      </c>
      <c r="M315" s="100" t="s">
        <v>173</v>
      </c>
      <c r="N315" s="57" t="s">
        <v>48</v>
      </c>
      <c r="O315" s="5"/>
      <c r="P315" s="209"/>
      <c r="Q315" s="209"/>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row>
    <row r="316" spans="1:67" s="32" customFormat="1" ht="113.4" customHeight="1">
      <c r="A316" s="47">
        <v>45</v>
      </c>
      <c r="B316" s="11" t="s">
        <v>224</v>
      </c>
      <c r="C316" s="47" t="s">
        <v>225</v>
      </c>
      <c r="D316" s="48">
        <v>14033956</v>
      </c>
      <c r="E316" s="48">
        <f>D316*1.19/1000</f>
        <v>16700.407639999998</v>
      </c>
      <c r="F316" s="145">
        <v>1</v>
      </c>
      <c r="G316" s="145">
        <v>2</v>
      </c>
      <c r="H316" s="48">
        <v>0</v>
      </c>
      <c r="I316" s="48">
        <v>0</v>
      </c>
      <c r="J316" s="48" t="s">
        <v>21</v>
      </c>
      <c r="K316" s="48" t="s">
        <v>38</v>
      </c>
      <c r="L316" s="48" t="s">
        <v>166</v>
      </c>
      <c r="M316" s="48" t="s">
        <v>172</v>
      </c>
      <c r="N316" s="60" t="s">
        <v>201</v>
      </c>
    </row>
    <row r="317" spans="1:67" s="32" customFormat="1" ht="50.4" customHeight="1">
      <c r="A317" s="47">
        <v>46</v>
      </c>
      <c r="B317" s="11" t="s">
        <v>238</v>
      </c>
      <c r="C317" s="47" t="s">
        <v>235</v>
      </c>
      <c r="D317" s="48">
        <v>14185341.65</v>
      </c>
      <c r="E317" s="48">
        <f>D317*1.19/1000</f>
        <v>16880.556563499998</v>
      </c>
      <c r="F317" s="145">
        <v>1</v>
      </c>
      <c r="G317" s="145">
        <v>2</v>
      </c>
      <c r="H317" s="48">
        <v>0</v>
      </c>
      <c r="I317" s="48">
        <v>0</v>
      </c>
      <c r="J317" s="48" t="s">
        <v>21</v>
      </c>
      <c r="K317" s="48" t="s">
        <v>38</v>
      </c>
      <c r="L317" s="48" t="s">
        <v>174</v>
      </c>
      <c r="M317" s="48" t="s">
        <v>171</v>
      </c>
      <c r="N317" s="60" t="s">
        <v>32</v>
      </c>
      <c r="P317" s="210"/>
      <c r="Q317" s="210"/>
      <c r="R317" s="214"/>
      <c r="S317" s="214"/>
    </row>
    <row r="318" spans="1:67" s="32" customFormat="1" ht="46.8" customHeight="1">
      <c r="A318" s="47">
        <v>47</v>
      </c>
      <c r="B318" s="11" t="s">
        <v>236</v>
      </c>
      <c r="C318" s="47" t="s">
        <v>235</v>
      </c>
      <c r="D318" s="48">
        <v>4500168.37</v>
      </c>
      <c r="E318" s="48">
        <f>D318*1.19/1000</f>
        <v>5355.2003602999994</v>
      </c>
      <c r="F318" s="145">
        <v>1</v>
      </c>
      <c r="G318" s="145">
        <v>2</v>
      </c>
      <c r="H318" s="48">
        <v>0</v>
      </c>
      <c r="I318" s="48">
        <v>0</v>
      </c>
      <c r="J318" s="48" t="s">
        <v>21</v>
      </c>
      <c r="K318" s="48" t="s">
        <v>38</v>
      </c>
      <c r="L318" s="48" t="s">
        <v>174</v>
      </c>
      <c r="M318" s="48" t="s">
        <v>171</v>
      </c>
      <c r="N318" s="60" t="s">
        <v>32</v>
      </c>
      <c r="P318" s="210"/>
      <c r="Q318" s="210"/>
      <c r="R318" s="214"/>
      <c r="S318" s="214"/>
    </row>
    <row r="319" spans="1:67" s="32" customFormat="1" ht="45" customHeight="1">
      <c r="A319" s="47">
        <v>48</v>
      </c>
      <c r="B319" s="11" t="s">
        <v>237</v>
      </c>
      <c r="C319" s="47" t="s">
        <v>235</v>
      </c>
      <c r="D319" s="48">
        <v>11415138.65</v>
      </c>
      <c r="E319" s="48">
        <f>D319*1.19/1000</f>
        <v>13584.014993499999</v>
      </c>
      <c r="F319" s="145">
        <v>1</v>
      </c>
      <c r="G319" s="145">
        <v>2</v>
      </c>
      <c r="H319" s="48">
        <v>0</v>
      </c>
      <c r="I319" s="48">
        <v>0</v>
      </c>
      <c r="J319" s="48" t="s">
        <v>21</v>
      </c>
      <c r="K319" s="48" t="s">
        <v>38</v>
      </c>
      <c r="L319" s="48" t="s">
        <v>174</v>
      </c>
      <c r="M319" s="48" t="s">
        <v>171</v>
      </c>
      <c r="N319" s="60" t="s">
        <v>32</v>
      </c>
      <c r="P319" s="210"/>
      <c r="Q319" s="210"/>
      <c r="R319" s="214"/>
      <c r="S319" s="214"/>
    </row>
    <row r="320" spans="1:67" s="32" customFormat="1" ht="86.4" customHeight="1">
      <c r="A320" s="47">
        <v>49</v>
      </c>
      <c r="B320" s="11" t="s">
        <v>518</v>
      </c>
      <c r="C320" s="47" t="s">
        <v>519</v>
      </c>
      <c r="D320" s="48">
        <v>6439611.2999999998</v>
      </c>
      <c r="E320" s="48">
        <f>D320*1.19/1000</f>
        <v>7663.1374470000001</v>
      </c>
      <c r="F320" s="145">
        <v>1</v>
      </c>
      <c r="G320" s="145">
        <v>2</v>
      </c>
      <c r="H320" s="48">
        <v>2000</v>
      </c>
      <c r="I320" s="48">
        <v>0</v>
      </c>
      <c r="J320" s="48" t="s">
        <v>520</v>
      </c>
      <c r="K320" s="48" t="s">
        <v>42</v>
      </c>
      <c r="L320" s="48" t="s">
        <v>174</v>
      </c>
      <c r="M320" s="48" t="s">
        <v>190</v>
      </c>
      <c r="N320" s="60" t="s">
        <v>32</v>
      </c>
      <c r="P320" s="210"/>
      <c r="Q320" s="210"/>
      <c r="R320" s="214"/>
      <c r="S320" s="214"/>
    </row>
    <row r="321" spans="1:52" s="8" customFormat="1" ht="45" customHeight="1">
      <c r="A321" s="47">
        <v>50</v>
      </c>
      <c r="B321" s="54" t="s">
        <v>509</v>
      </c>
      <c r="C321" s="47" t="s">
        <v>510</v>
      </c>
      <c r="D321" s="55">
        <v>99950</v>
      </c>
      <c r="E321" s="55">
        <f t="shared" ref="E321" si="34">D321*1.19/1000</f>
        <v>118.9405</v>
      </c>
      <c r="F321" s="47"/>
      <c r="G321" s="47">
        <v>2</v>
      </c>
      <c r="H321" s="55"/>
      <c r="I321" s="55">
        <v>0</v>
      </c>
      <c r="J321" s="170" t="s">
        <v>242</v>
      </c>
      <c r="K321" s="170" t="s">
        <v>42</v>
      </c>
      <c r="L321" s="56" t="s">
        <v>166</v>
      </c>
      <c r="M321" s="56" t="s">
        <v>166</v>
      </c>
      <c r="N321" s="57" t="s">
        <v>33</v>
      </c>
      <c r="O321" s="7"/>
      <c r="P321" s="7"/>
      <c r="Q321" s="7"/>
      <c r="R321" s="7"/>
      <c r="S321" s="7"/>
      <c r="T321" s="7"/>
      <c r="U321" s="7"/>
      <c r="V321" s="7"/>
      <c r="W321" s="7"/>
      <c r="X321" s="7"/>
      <c r="Y321" s="7"/>
      <c r="Z321" s="7"/>
      <c r="AA321" s="7"/>
      <c r="AB321" s="7"/>
      <c r="AC321" s="7"/>
      <c r="AD321" s="7"/>
      <c r="AE321" s="7"/>
      <c r="AF321" s="7"/>
      <c r="AG321" s="7"/>
      <c r="AH321" s="7"/>
      <c r="AI321" s="7"/>
      <c r="AJ321" s="7"/>
    </row>
    <row r="322" spans="1:52" s="8" customFormat="1" ht="45" customHeight="1">
      <c r="A322" s="47">
        <v>51</v>
      </c>
      <c r="B322" s="61" t="s">
        <v>511</v>
      </c>
      <c r="C322" s="170" t="s">
        <v>512</v>
      </c>
      <c r="D322" s="48">
        <v>15000</v>
      </c>
      <c r="E322" s="48">
        <f>D322*1.19/1000</f>
        <v>17.850000000000001</v>
      </c>
      <c r="F322" s="45"/>
      <c r="G322" s="40">
        <v>2</v>
      </c>
      <c r="H322" s="48"/>
      <c r="I322" s="48">
        <v>17.164999999999999</v>
      </c>
      <c r="J322" s="46" t="s">
        <v>242</v>
      </c>
      <c r="K322" s="46" t="s">
        <v>42</v>
      </c>
      <c r="L322" s="45" t="s">
        <v>165</v>
      </c>
      <c r="M322" s="45" t="s">
        <v>165</v>
      </c>
      <c r="N322" s="80" t="s">
        <v>293</v>
      </c>
    </row>
    <row r="323" spans="1:52" s="8" customFormat="1" ht="48.6" customHeight="1">
      <c r="A323" s="47">
        <v>52</v>
      </c>
      <c r="B323" s="11" t="s">
        <v>513</v>
      </c>
      <c r="C323" s="170" t="s">
        <v>209</v>
      </c>
      <c r="D323" s="48">
        <v>345600</v>
      </c>
      <c r="E323" s="48">
        <f t="shared" ref="E323" si="35">D323*1.19/1000</f>
        <v>411.26400000000001</v>
      </c>
      <c r="F323" s="45"/>
      <c r="G323" s="40">
        <v>2</v>
      </c>
      <c r="H323" s="92"/>
      <c r="I323" s="92">
        <f>E323</f>
        <v>411.26400000000001</v>
      </c>
      <c r="J323" s="170" t="s">
        <v>242</v>
      </c>
      <c r="K323" s="170" t="s">
        <v>38</v>
      </c>
      <c r="L323" s="49" t="s">
        <v>170</v>
      </c>
      <c r="M323" s="49" t="s">
        <v>170</v>
      </c>
      <c r="N323" s="60" t="s">
        <v>26</v>
      </c>
      <c r="O323" s="211"/>
      <c r="P323" s="177"/>
      <c r="Q323" s="87"/>
      <c r="R323" s="153"/>
      <c r="S323" s="153"/>
      <c r="T323" s="153"/>
      <c r="U323" s="153"/>
      <c r="V323" s="84"/>
      <c r="W323" s="85"/>
      <c r="X323" s="84"/>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s="8" customFormat="1" ht="46.2" customHeight="1">
      <c r="A324" s="47">
        <v>53</v>
      </c>
      <c r="B324" s="91" t="s">
        <v>514</v>
      </c>
      <c r="C324" s="170" t="s">
        <v>27</v>
      </c>
      <c r="D324" s="48">
        <v>450193.28</v>
      </c>
      <c r="E324" s="48">
        <f>D324*1.19/1000</f>
        <v>535.73000320000006</v>
      </c>
      <c r="F324" s="102" t="s">
        <v>194</v>
      </c>
      <c r="G324" s="12" t="s">
        <v>195</v>
      </c>
      <c r="H324" s="48">
        <f>E324</f>
        <v>535.73000320000006</v>
      </c>
      <c r="I324" s="48"/>
      <c r="J324" s="170" t="s">
        <v>242</v>
      </c>
      <c r="K324" s="170" t="s">
        <v>38</v>
      </c>
      <c r="L324" s="170" t="s">
        <v>172</v>
      </c>
      <c r="M324" s="100" t="s">
        <v>172</v>
      </c>
      <c r="N324" s="100" t="s">
        <v>515</v>
      </c>
      <c r="O324" s="5"/>
      <c r="P324" s="181"/>
      <c r="Q324" s="181"/>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row>
    <row r="325" spans="1:52" s="8" customFormat="1" ht="46.2" customHeight="1">
      <c r="A325" s="47">
        <v>54</v>
      </c>
      <c r="B325" s="91" t="s">
        <v>516</v>
      </c>
      <c r="C325" s="170" t="s">
        <v>517</v>
      </c>
      <c r="D325" s="48">
        <v>4203.26</v>
      </c>
      <c r="E325" s="48">
        <f>D325*1.19/1000</f>
        <v>5.0018794</v>
      </c>
      <c r="F325" s="102"/>
      <c r="G325" s="12" t="s">
        <v>195</v>
      </c>
      <c r="H325" s="48"/>
      <c r="I325" s="48">
        <f>E325</f>
        <v>5.0018794</v>
      </c>
      <c r="J325" s="170" t="s">
        <v>242</v>
      </c>
      <c r="K325" s="46" t="s">
        <v>42</v>
      </c>
      <c r="L325" s="170" t="s">
        <v>173</v>
      </c>
      <c r="M325" s="100" t="s">
        <v>172</v>
      </c>
      <c r="N325" s="80" t="s">
        <v>293</v>
      </c>
      <c r="O325" s="5"/>
      <c r="P325" s="181"/>
      <c r="Q325" s="181"/>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row>
    <row r="326" spans="1:52" s="32" customFormat="1" ht="48.6" customHeight="1">
      <c r="A326" s="26"/>
      <c r="B326" s="24" t="s">
        <v>40</v>
      </c>
      <c r="C326" s="27"/>
      <c r="D326" s="48">
        <f>D272+D273+D274+D275+D276+D277+D278+D279+D280+D281+D282+D283+D284+D285+D286+D287+D288+D289+D290+D291+D292+D293+D294+D295+D296+D297+D298+D299+D300+D301+D302+D303+D304+D305+D306+D307+D308+D309+D310+D311+D312+D313+D314+D315+D316+D317+D318++D319+D320+D321+D322+D323+D324+D325</f>
        <v>280819836.12</v>
      </c>
      <c r="E326" s="48">
        <f t="shared" ref="E326:I326" si="36">E272+E273+E274+E275+E276+E277+E278+E279+E280+E281+E282+E283+E284+E285+E286+E287+E288+E289+E290+E291+E292+E293+E294+E295+E296+E297+E298+E299+E300+E301+E302+E303+E304+E305+E306+E307+E308+E309+E310+E311+E312+E313+E314+E315+E316+E317+E318++E319+E320+E321+E322+E323+E324+E325</f>
        <v>334175.60498280008</v>
      </c>
      <c r="F326" s="48"/>
      <c r="G326" s="48"/>
      <c r="H326" s="48">
        <f t="shared" si="36"/>
        <v>4635.7300032000003</v>
      </c>
      <c r="I326" s="48">
        <f t="shared" si="36"/>
        <v>2918.2208793999998</v>
      </c>
      <c r="J326" s="208"/>
      <c r="K326" s="208"/>
      <c r="L326" s="208"/>
      <c r="M326" s="208"/>
      <c r="N326" s="208"/>
    </row>
    <row r="327" spans="1:52" s="32" customFormat="1" ht="49.8" customHeight="1">
      <c r="A327" s="219" t="s">
        <v>23</v>
      </c>
      <c r="B327" s="219"/>
      <c r="C327" s="219"/>
      <c r="D327" s="48">
        <f>D95+D265+D326</f>
        <v>336307064.52900004</v>
      </c>
      <c r="E327" s="48">
        <f>E95+E265+E326</f>
        <v>400180.99389401008</v>
      </c>
      <c r="F327" s="48"/>
      <c r="G327" s="48"/>
      <c r="H327" s="48">
        <f>H95+H265+H326</f>
        <v>4919.3014032000001</v>
      </c>
      <c r="I327" s="48">
        <f>I95+I265+I326</f>
        <v>7458.6993326000002</v>
      </c>
      <c r="J327" s="195"/>
      <c r="K327" s="195"/>
      <c r="L327" s="195"/>
      <c r="M327" s="195"/>
      <c r="N327" s="195"/>
    </row>
    <row r="328" spans="1:52" s="32" customFormat="1">
      <c r="A328" s="16"/>
      <c r="B328" s="16"/>
      <c r="C328" s="16"/>
      <c r="D328" s="15"/>
      <c r="E328" s="15"/>
      <c r="F328" s="15"/>
      <c r="G328" s="15"/>
      <c r="H328" s="15"/>
      <c r="I328" s="15"/>
      <c r="J328" s="20"/>
      <c r="K328" s="20"/>
      <c r="L328" s="17"/>
      <c r="M328" s="20"/>
      <c r="N328" s="13"/>
    </row>
    <row r="329" spans="1:52" s="32" customFormat="1">
      <c r="A329" s="16"/>
      <c r="B329" s="16"/>
      <c r="C329" s="16"/>
      <c r="D329" s="15"/>
      <c r="E329" s="15"/>
      <c r="F329" s="15"/>
      <c r="G329" s="15"/>
      <c r="H329" s="15"/>
      <c r="I329" s="15"/>
      <c r="J329" s="53"/>
      <c r="K329" s="53"/>
      <c r="L329" s="17"/>
      <c r="M329" s="53"/>
      <c r="N329" s="13"/>
    </row>
    <row r="330" spans="1:52" s="32" customFormat="1" ht="15.6">
      <c r="A330" s="10"/>
      <c r="B330" s="28"/>
      <c r="C330" s="186"/>
      <c r="D330" s="186"/>
      <c r="E330" s="186"/>
      <c r="F330" s="139"/>
      <c r="G330" s="139"/>
      <c r="H330" s="139"/>
      <c r="I330" s="136"/>
      <c r="J330" s="186"/>
      <c r="K330" s="186"/>
      <c r="L330" s="186"/>
      <c r="M330" s="186"/>
      <c r="N330" s="186"/>
    </row>
    <row r="331" spans="1:52" s="8" customFormat="1" ht="15.6">
      <c r="A331" s="10"/>
      <c r="B331" s="29"/>
      <c r="C331" s="29"/>
      <c r="D331" s="30"/>
      <c r="E331" s="30"/>
      <c r="F331" s="31"/>
      <c r="G331" s="31"/>
      <c r="H331" s="39"/>
      <c r="I331" s="39"/>
      <c r="J331" s="136"/>
      <c r="K331" s="136"/>
      <c r="L331" s="136"/>
      <c r="M331" s="136"/>
      <c r="N331" s="136"/>
    </row>
    <row r="332" spans="1:52" s="8" customFormat="1" ht="15.6">
      <c r="A332" s="10"/>
      <c r="B332" s="29"/>
      <c r="C332" s="29"/>
      <c r="D332" s="30"/>
      <c r="E332" s="30"/>
      <c r="F332" s="31"/>
      <c r="G332" s="31"/>
      <c r="H332" s="39"/>
      <c r="I332" s="39"/>
      <c r="J332" s="194"/>
      <c r="K332" s="194"/>
      <c r="L332" s="194"/>
      <c r="M332" s="194"/>
      <c r="N332" s="194"/>
    </row>
    <row r="333" spans="1:52" ht="15.6">
      <c r="B333" s="29"/>
      <c r="C333" s="29"/>
      <c r="D333" s="30"/>
      <c r="E333" s="30"/>
      <c r="F333" s="31"/>
      <c r="G333" s="31"/>
      <c r="H333" s="39"/>
      <c r="I333" s="39"/>
      <c r="J333" s="194"/>
      <c r="K333" s="194"/>
      <c r="L333" s="194"/>
      <c r="M333" s="194"/>
      <c r="N333" s="194"/>
    </row>
    <row r="334" spans="1:52" ht="15.6">
      <c r="B334" s="29"/>
      <c r="C334" s="29"/>
      <c r="D334" s="30"/>
      <c r="E334" s="30"/>
      <c r="F334" s="31"/>
      <c r="G334" s="31"/>
      <c r="H334" s="39"/>
      <c r="I334" s="39"/>
      <c r="J334" s="194"/>
      <c r="K334" s="194"/>
      <c r="L334" s="194"/>
      <c r="M334" s="194"/>
      <c r="N334" s="194"/>
    </row>
    <row r="335" spans="1:52" ht="15.6">
      <c r="B335" s="29"/>
      <c r="C335" s="29"/>
      <c r="D335" s="30"/>
      <c r="E335" s="30"/>
      <c r="F335" s="31"/>
      <c r="G335" s="31"/>
      <c r="H335" s="39"/>
      <c r="I335" s="39"/>
      <c r="J335" s="134"/>
      <c r="K335" s="134"/>
      <c r="L335" s="134"/>
      <c r="M335" s="134"/>
      <c r="N335" s="134"/>
    </row>
    <row r="336" spans="1:52">
      <c r="A336" s="32"/>
      <c r="B336" s="32"/>
      <c r="C336" s="32"/>
      <c r="D336" s="32"/>
      <c r="E336" s="32"/>
      <c r="F336" s="32"/>
      <c r="G336" s="32"/>
      <c r="H336" s="32"/>
      <c r="I336" s="32"/>
      <c r="J336" s="32"/>
      <c r="K336" s="32"/>
      <c r="L336" s="32"/>
      <c r="M336" s="32"/>
      <c r="N336" s="32"/>
    </row>
    <row r="337" spans="1:14">
      <c r="A337" s="32"/>
      <c r="B337" s="32"/>
      <c r="C337" s="32"/>
      <c r="D337" s="32"/>
      <c r="E337" s="32"/>
      <c r="F337" s="32"/>
      <c r="G337" s="32"/>
      <c r="H337" s="32"/>
      <c r="I337" s="32"/>
      <c r="J337" s="32"/>
      <c r="K337" s="32"/>
      <c r="L337" s="32"/>
      <c r="M337" s="32"/>
      <c r="N337" s="32"/>
    </row>
    <row r="338" spans="1:14">
      <c r="A338" s="32"/>
      <c r="B338" s="33"/>
      <c r="C338" s="34"/>
      <c r="D338" s="35"/>
      <c r="E338" s="32"/>
      <c r="F338" s="32"/>
      <c r="G338" s="32"/>
      <c r="H338" s="32"/>
      <c r="I338" s="32"/>
      <c r="J338" s="32"/>
      <c r="K338" s="32"/>
      <c r="L338" s="32"/>
      <c r="M338" s="32"/>
      <c r="N338" s="32"/>
    </row>
    <row r="339" spans="1:14">
      <c r="A339" s="32"/>
      <c r="B339" s="32"/>
      <c r="C339" s="32"/>
      <c r="D339" s="32"/>
      <c r="E339" s="32"/>
      <c r="F339" s="32"/>
      <c r="G339" s="32"/>
      <c r="H339" s="32"/>
      <c r="I339" s="32"/>
      <c r="J339" s="32"/>
      <c r="K339" s="32"/>
      <c r="L339" s="32"/>
      <c r="M339" s="32"/>
      <c r="N339" s="32"/>
    </row>
    <row r="340" spans="1:14">
      <c r="A340" s="32"/>
      <c r="B340" s="32"/>
      <c r="C340" s="32"/>
      <c r="D340" s="32"/>
      <c r="E340" s="32"/>
      <c r="F340" s="32"/>
      <c r="G340" s="32"/>
      <c r="H340" s="32"/>
      <c r="I340" s="32"/>
      <c r="J340" s="32"/>
      <c r="K340" s="32"/>
      <c r="L340" s="32"/>
      <c r="M340" s="32"/>
      <c r="N340" s="32"/>
    </row>
    <row r="341" spans="1:14">
      <c r="A341" s="32"/>
      <c r="B341" s="192"/>
      <c r="C341" s="192"/>
      <c r="D341" s="35"/>
      <c r="E341" s="32"/>
      <c r="F341" s="32"/>
      <c r="G341" s="32"/>
      <c r="H341" s="32"/>
      <c r="I341" s="32"/>
      <c r="J341" s="32"/>
      <c r="K341" s="32"/>
      <c r="L341" s="32"/>
      <c r="M341" s="32"/>
      <c r="N341" s="32"/>
    </row>
    <row r="342" spans="1:14">
      <c r="A342" s="32"/>
      <c r="B342" s="32"/>
      <c r="C342" s="32"/>
      <c r="D342" s="32"/>
      <c r="E342" s="32"/>
      <c r="F342" s="32"/>
      <c r="G342" s="32"/>
      <c r="H342" s="32"/>
      <c r="I342" s="32"/>
      <c r="J342" s="32"/>
      <c r="K342" s="32"/>
      <c r="L342" s="32"/>
      <c r="M342" s="32"/>
      <c r="N342" s="32"/>
    </row>
    <row r="343" spans="1:14">
      <c r="A343" s="32"/>
      <c r="B343" s="32"/>
      <c r="C343" s="32"/>
      <c r="D343" s="32"/>
      <c r="E343" s="32"/>
      <c r="F343" s="32"/>
      <c r="G343" s="32"/>
      <c r="H343" s="32"/>
      <c r="I343" s="32"/>
      <c r="J343" s="32"/>
      <c r="K343" s="32"/>
      <c r="L343" s="32"/>
      <c r="M343" s="32"/>
      <c r="N343" s="32"/>
    </row>
    <row r="344" spans="1:14">
      <c r="A344" s="32"/>
      <c r="B344" s="193"/>
      <c r="C344" s="193"/>
      <c r="D344" s="35"/>
      <c r="E344" s="32"/>
      <c r="F344" s="32"/>
      <c r="G344" s="32"/>
      <c r="H344" s="32"/>
      <c r="I344" s="32"/>
      <c r="J344" s="32"/>
      <c r="K344" s="32"/>
      <c r="L344" s="32"/>
      <c r="M344" s="32"/>
      <c r="N344" s="32"/>
    </row>
    <row r="345" spans="1:14">
      <c r="A345" s="32"/>
      <c r="B345" s="193"/>
      <c r="C345" s="193"/>
      <c r="D345" s="32"/>
      <c r="E345" s="32"/>
      <c r="F345" s="32"/>
      <c r="G345" s="32"/>
      <c r="H345" s="32"/>
      <c r="I345" s="32"/>
      <c r="J345" s="32"/>
      <c r="K345" s="32"/>
      <c r="L345" s="32"/>
      <c r="M345" s="32"/>
      <c r="N345" s="32"/>
    </row>
    <row r="346" spans="1:14">
      <c r="A346" s="32"/>
      <c r="B346" s="32"/>
      <c r="C346" s="32"/>
      <c r="D346" s="32"/>
      <c r="E346" s="32"/>
      <c r="F346" s="32"/>
      <c r="G346" s="32"/>
      <c r="H346" s="32"/>
      <c r="I346" s="32"/>
      <c r="J346" s="32"/>
      <c r="K346" s="32"/>
      <c r="L346" s="32"/>
      <c r="M346" s="32"/>
      <c r="N346" s="32"/>
    </row>
    <row r="347" spans="1:14">
      <c r="A347" s="32"/>
      <c r="B347" s="32"/>
      <c r="C347" s="32"/>
      <c r="D347" s="32"/>
      <c r="E347" s="32"/>
      <c r="F347" s="32"/>
      <c r="G347" s="32"/>
      <c r="H347" s="32"/>
      <c r="I347" s="32"/>
      <c r="J347" s="32"/>
      <c r="K347" s="32"/>
      <c r="L347" s="32"/>
      <c r="M347" s="32"/>
      <c r="N347" s="32"/>
    </row>
    <row r="348" spans="1:14">
      <c r="A348" s="32"/>
      <c r="B348" s="32"/>
      <c r="C348" s="32"/>
      <c r="D348" s="32"/>
      <c r="E348" s="32"/>
      <c r="F348" s="32"/>
      <c r="G348" s="32"/>
      <c r="H348" s="32"/>
      <c r="I348" s="32"/>
      <c r="J348" s="32"/>
      <c r="K348" s="32"/>
      <c r="L348" s="32"/>
      <c r="M348" s="32"/>
      <c r="N348" s="32"/>
    </row>
    <row r="349" spans="1:14">
      <c r="A349" s="32"/>
      <c r="B349" s="33"/>
      <c r="C349" s="33"/>
      <c r="D349" s="33"/>
      <c r="E349" s="32"/>
      <c r="F349" s="32"/>
      <c r="G349" s="32"/>
      <c r="H349" s="32"/>
      <c r="I349" s="32"/>
      <c r="J349" s="32"/>
      <c r="K349" s="32"/>
      <c r="L349" s="32"/>
      <c r="M349" s="32"/>
      <c r="N349" s="32"/>
    </row>
    <row r="350" spans="1:14">
      <c r="A350" s="32"/>
      <c r="B350" s="191"/>
      <c r="C350" s="191"/>
      <c r="D350" s="36"/>
      <c r="E350" s="32"/>
      <c r="F350" s="32"/>
      <c r="G350" s="32"/>
      <c r="H350" s="32"/>
      <c r="I350" s="32"/>
      <c r="J350" s="32"/>
      <c r="K350" s="32"/>
      <c r="L350" s="32"/>
      <c r="M350" s="32"/>
      <c r="N350" s="32"/>
    </row>
    <row r="351" spans="1:14">
      <c r="A351" s="32"/>
      <c r="B351" s="32"/>
      <c r="C351" s="32"/>
      <c r="D351" s="32"/>
      <c r="E351" s="32"/>
      <c r="F351" s="32"/>
      <c r="G351" s="32"/>
      <c r="H351" s="32"/>
      <c r="I351" s="32"/>
      <c r="J351" s="32"/>
      <c r="K351" s="32"/>
      <c r="L351" s="32"/>
      <c r="M351" s="32"/>
      <c r="N351" s="32"/>
    </row>
    <row r="352" spans="1:14">
      <c r="A352" s="32"/>
      <c r="B352" s="32"/>
      <c r="C352" s="32"/>
      <c r="D352" s="32"/>
      <c r="E352" s="32"/>
      <c r="F352" s="32"/>
      <c r="G352" s="32"/>
      <c r="H352" s="32"/>
      <c r="I352" s="32"/>
      <c r="J352" s="32"/>
      <c r="K352" s="32"/>
      <c r="L352" s="32"/>
      <c r="M352" s="32"/>
      <c r="N352" s="32"/>
    </row>
    <row r="353" spans="1:14">
      <c r="A353" s="32"/>
      <c r="B353" s="32"/>
      <c r="C353" s="32"/>
      <c r="D353" s="32"/>
      <c r="E353" s="32"/>
      <c r="F353" s="32"/>
      <c r="G353" s="32"/>
      <c r="H353" s="32"/>
      <c r="I353" s="32"/>
      <c r="J353" s="32"/>
      <c r="K353" s="32"/>
      <c r="L353" s="32"/>
      <c r="M353" s="32"/>
      <c r="N353" s="32"/>
    </row>
  </sheetData>
  <autoFilter ref="A13:N330">
    <filterColumn colId="5" showButton="0"/>
    <filterColumn colId="7" showButton="0"/>
    <filterColumn colId="10"/>
    <filterColumn colId="13"/>
  </autoFilter>
  <mergeCells count="149">
    <mergeCell ref="R317:S317"/>
    <mergeCell ref="R318:S318"/>
    <mergeCell ref="R319:S319"/>
    <mergeCell ref="R320:S320"/>
    <mergeCell ref="P252:Q252"/>
    <mergeCell ref="P253:Q253"/>
    <mergeCell ref="P254:Q254"/>
    <mergeCell ref="P255:Q255"/>
    <mergeCell ref="P256:Q256"/>
    <mergeCell ref="P257:Q257"/>
    <mergeCell ref="P258:Q258"/>
    <mergeCell ref="P259:Q259"/>
    <mergeCell ref="P260:Q260"/>
    <mergeCell ref="P307:Q307"/>
    <mergeCell ref="P308:Q308"/>
    <mergeCell ref="P305:Q305"/>
    <mergeCell ref="P306:Q306"/>
    <mergeCell ref="Q273:R273"/>
    <mergeCell ref="Q275:R275"/>
    <mergeCell ref="P302:Q302"/>
    <mergeCell ref="P263:Q263"/>
    <mergeCell ref="P281:Q281"/>
    <mergeCell ref="P261:Q261"/>
    <mergeCell ref="P262:Q262"/>
    <mergeCell ref="P124:Q124"/>
    <mergeCell ref="O103:P103"/>
    <mergeCell ref="P129:Q129"/>
    <mergeCell ref="P148:Q148"/>
    <mergeCell ref="P109:Q109"/>
    <mergeCell ref="P118:Q118"/>
    <mergeCell ref="P142:Q142"/>
    <mergeCell ref="P140:Q140"/>
    <mergeCell ref="P141:Q141"/>
    <mergeCell ref="Q138:R138"/>
    <mergeCell ref="P128:Q128"/>
    <mergeCell ref="J326:N326"/>
    <mergeCell ref="P309:Q309"/>
    <mergeCell ref="P315:Q315"/>
    <mergeCell ref="P317:Q317"/>
    <mergeCell ref="P318:Q318"/>
    <mergeCell ref="P319:Q319"/>
    <mergeCell ref="P310:Q310"/>
    <mergeCell ref="O323:P323"/>
    <mergeCell ref="P324:Q324"/>
    <mergeCell ref="P325:Q325"/>
    <mergeCell ref="P320:Q320"/>
    <mergeCell ref="T304:U304"/>
    <mergeCell ref="O280:P280"/>
    <mergeCell ref="P271:Q271"/>
    <mergeCell ref="P152:Q152"/>
    <mergeCell ref="P153:Q153"/>
    <mergeCell ref="P154:Q154"/>
    <mergeCell ref="P150:Q150"/>
    <mergeCell ref="P158:Q158"/>
    <mergeCell ref="P161:Q161"/>
    <mergeCell ref="P184:Q184"/>
    <mergeCell ref="P185:Q185"/>
    <mergeCell ref="P221:Q221"/>
    <mergeCell ref="P229:Q229"/>
    <mergeCell ref="P157:Q157"/>
    <mergeCell ref="P156:Q156"/>
    <mergeCell ref="R152:S152"/>
    <mergeCell ref="P239:Q239"/>
    <mergeCell ref="P240:Q240"/>
    <mergeCell ref="P241:Q241"/>
    <mergeCell ref="P155:Q155"/>
    <mergeCell ref="R153:S153"/>
    <mergeCell ref="P242:Q249"/>
    <mergeCell ref="P250:Q250"/>
    <mergeCell ref="P251:Q251"/>
    <mergeCell ref="P283:Q283"/>
    <mergeCell ref="P32:Q32"/>
    <mergeCell ref="P19:Q19"/>
    <mergeCell ref="P35:Q35"/>
    <mergeCell ref="P41:Q41"/>
    <mergeCell ref="P92:Q92"/>
    <mergeCell ref="P93:Q93"/>
    <mergeCell ref="P227:T227"/>
    <mergeCell ref="Q24:R24"/>
    <mergeCell ref="P233:Q233"/>
    <mergeCell ref="P234:Q234"/>
    <mergeCell ref="P235:Q235"/>
    <mergeCell ref="O237:P237"/>
    <mergeCell ref="Q237:R237"/>
    <mergeCell ref="P91:Q91"/>
    <mergeCell ref="P238:Q238"/>
    <mergeCell ref="P43:Q43"/>
    <mergeCell ref="P44:Q44"/>
    <mergeCell ref="P55:Q55"/>
    <mergeCell ref="T101:U101"/>
    <mergeCell ref="T152:U152"/>
    <mergeCell ref="T153:U153"/>
    <mergeCell ref="P123:Q123"/>
    <mergeCell ref="P113:Q113"/>
    <mergeCell ref="B350:C350"/>
    <mergeCell ref="B341:C341"/>
    <mergeCell ref="B344:C345"/>
    <mergeCell ref="A327:C327"/>
    <mergeCell ref="J327:N327"/>
    <mergeCell ref="J330:N330"/>
    <mergeCell ref="C330:E330"/>
    <mergeCell ref="J333:N333"/>
    <mergeCell ref="J334:N334"/>
    <mergeCell ref="J332:N332"/>
    <mergeCell ref="J2:M2"/>
    <mergeCell ref="J3:M3"/>
    <mergeCell ref="J4:M4"/>
    <mergeCell ref="A9:N9"/>
    <mergeCell ref="A10:N10"/>
    <mergeCell ref="J5:M5"/>
    <mergeCell ref="A13:A14"/>
    <mergeCell ref="N13:N14"/>
    <mergeCell ref="P21:Q21"/>
    <mergeCell ref="P20:Q20"/>
    <mergeCell ref="B13:B14"/>
    <mergeCell ref="F13:G13"/>
    <mergeCell ref="B11:N11"/>
    <mergeCell ref="K13:K14"/>
    <mergeCell ref="J13:J14"/>
    <mergeCell ref="M13:M14"/>
    <mergeCell ref="H13:I13"/>
    <mergeCell ref="C13:C14"/>
    <mergeCell ref="D13:D14"/>
    <mergeCell ref="E13:E14"/>
    <mergeCell ref="L13:L14"/>
    <mergeCell ref="J95:N95"/>
    <mergeCell ref="P151:Q151"/>
    <mergeCell ref="P33:Q33"/>
    <mergeCell ref="P31:Q31"/>
    <mergeCell ref="P30:Q30"/>
    <mergeCell ref="P29:Q29"/>
    <mergeCell ref="O24:P24"/>
    <mergeCell ref="P36:Q36"/>
    <mergeCell ref="P34:Q34"/>
    <mergeCell ref="P76:Q76"/>
    <mergeCell ref="P80:Q80"/>
    <mergeCell ref="P87:R87"/>
    <mergeCell ref="P94:Q94"/>
    <mergeCell ref="P88:Q88"/>
    <mergeCell ref="P149:Q149"/>
    <mergeCell ref="Q135:R135"/>
    <mergeCell ref="P139:Q139"/>
    <mergeCell ref="R101:S101"/>
    <mergeCell ref="R124:S124"/>
    <mergeCell ref="P116:Q116"/>
    <mergeCell ref="P89:Q89"/>
    <mergeCell ref="P90:Q90"/>
    <mergeCell ref="P144:Q147"/>
    <mergeCell ref="P101:Q101"/>
  </mergeCells>
  <printOptions horizontalCentered="1"/>
  <pageMargins left="0.7" right="0.45" top="0.5" bottom="0.5" header="0.3" footer="0.3"/>
  <pageSetup scale="75" orientation="landscape" r:id="rId1"/>
  <headerFooter>
    <oddFooter>Page &amp;P of &amp;N</oddFooter>
  </headerFooter>
  <ignoredErrors>
    <ignoredError sqref="G15:I15 F309:G309 F151:G151 G155:G156 F233:G237 F242:G248 F249:G263 F324:G3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1+2 </vt:lpstr>
      <vt:lpstr>'Sursa 1+2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florin.dinica</cp:lastModifiedBy>
  <cp:lastPrinted>2020-07-14T09:00:52Z</cp:lastPrinted>
  <dcterms:created xsi:type="dcterms:W3CDTF">2016-12-19T08:08:30Z</dcterms:created>
  <dcterms:modified xsi:type="dcterms:W3CDTF">2021-02-08T08:40:03Z</dcterms:modified>
</cp:coreProperties>
</file>